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Pelatihan\Brevet 012013\09. PPh Badan 012013\Latihan\"/>
    </mc:Choice>
  </mc:AlternateContent>
  <xr:revisionPtr revIDLastSave="0" documentId="13_ncr:1_{3C2D0884-9D04-4A7E-BAB6-A6B3533149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fil" sheetId="6" r:id="rId1"/>
    <sheet name="LPK" sheetId="1" r:id="rId2"/>
    <sheet name="Ir" sheetId="2" r:id="rId3"/>
    <sheet name="akas" sheetId="3" r:id="rId4"/>
  </sheets>
  <externalReferences>
    <externalReference r:id="rId5"/>
  </externalReferences>
  <calcPr calcId="181029"/>
</workbook>
</file>

<file path=xl/calcChain.xml><?xml version="1.0" encoding="utf-8"?>
<calcChain xmlns="http://schemas.openxmlformats.org/spreadsheetml/2006/main">
  <c r="G50" i="3" l="1"/>
  <c r="E48" i="3" s="1"/>
  <c r="F50" i="3"/>
  <c r="G43" i="3"/>
  <c r="E43" i="3"/>
  <c r="G42" i="3"/>
  <c r="G45" i="3" s="1"/>
  <c r="E42" i="3"/>
  <c r="E41" i="3"/>
  <c r="F37" i="3"/>
  <c r="E35" i="3"/>
  <c r="G34" i="3"/>
  <c r="G37" i="3" s="1"/>
  <c r="E34" i="3"/>
  <c r="E33" i="3"/>
  <c r="E32" i="3"/>
  <c r="G28" i="3"/>
  <c r="F28" i="3"/>
  <c r="E26" i="3"/>
  <c r="E25" i="3"/>
  <c r="E24" i="3"/>
  <c r="E21" i="3"/>
  <c r="E20" i="3"/>
  <c r="E19" i="3"/>
  <c r="E13" i="3"/>
  <c r="E11" i="3"/>
  <c r="G38" i="2"/>
  <c r="E32" i="2" s="1"/>
  <c r="E35" i="2"/>
  <c r="E27" i="2"/>
  <c r="E29" i="2" s="1"/>
  <c r="E17" i="2"/>
  <c r="E19" i="2" s="1"/>
  <c r="E12" i="2"/>
  <c r="E14" i="2" s="1"/>
  <c r="E21" i="2" s="1"/>
  <c r="E15" i="3" l="1"/>
  <c r="E28" i="3"/>
  <c r="E37" i="3"/>
  <c r="E45" i="3"/>
  <c r="E47" i="3" s="1"/>
  <c r="E50" i="3" s="1"/>
  <c r="E31" i="2"/>
  <c r="E38" i="2" s="1"/>
</calcChain>
</file>

<file path=xl/sharedStrings.xml><?xml version="1.0" encoding="utf-8"?>
<sst xmlns="http://schemas.openxmlformats.org/spreadsheetml/2006/main" count="160" uniqueCount="142">
  <si>
    <t>LAPORAN POSISI KEUANGAN</t>
  </si>
  <si>
    <t xml:space="preserve"> Per 31 Desember 2015</t>
  </si>
  <si>
    <t>Dengan Angka Perbandingan 31 Desember 2014</t>
  </si>
  <si>
    <t>(Disajikan dalam Rupiah, kecuali dinyatakan lain)</t>
  </si>
  <si>
    <t>KETERANGAN</t>
  </si>
  <si>
    <t>Catatan</t>
  </si>
  <si>
    <t>2015</t>
  </si>
  <si>
    <t>2014</t>
  </si>
  <si>
    <t>ASET</t>
  </si>
  <si>
    <t>Aset  Lancar</t>
  </si>
  <si>
    <t xml:space="preserve">   Kas dan setara kas</t>
  </si>
  <si>
    <t>2b,3</t>
  </si>
  <si>
    <t xml:space="preserve">   Piutang Usaha</t>
  </si>
  <si>
    <t>2c,4</t>
  </si>
  <si>
    <t xml:space="preserve">   Piutang lain-lain</t>
  </si>
  <si>
    <t>2d,5</t>
  </si>
  <si>
    <t xml:space="preserve">   Biaya Dibayar Dimuka</t>
  </si>
  <si>
    <t>6</t>
  </si>
  <si>
    <t>Jumlah Aset Lancar</t>
  </si>
  <si>
    <t>Aset Tidak Lancar</t>
  </si>
  <si>
    <r>
      <t xml:space="preserve">   Aset Tetap </t>
    </r>
    <r>
      <rPr>
        <i/>
        <sz val="11"/>
        <rFont val="Arial Narrow"/>
        <family val="2"/>
      </rPr>
      <t>--- Bersih</t>
    </r>
  </si>
  <si>
    <t>2e,7</t>
  </si>
  <si>
    <r>
      <t xml:space="preserve">   Aset Sewa Pembiayaan --- </t>
    </r>
    <r>
      <rPr>
        <i/>
        <sz val="11"/>
        <rFont val="Arial Narrow"/>
        <family val="2"/>
      </rPr>
      <t>Bersih</t>
    </r>
  </si>
  <si>
    <t>8</t>
  </si>
  <si>
    <r>
      <t xml:space="preserve">   Aset Tak Berwujud --- </t>
    </r>
    <r>
      <rPr>
        <i/>
        <sz val="11"/>
        <rFont val="Arial Narrow"/>
        <family val="2"/>
      </rPr>
      <t>Bersih</t>
    </r>
  </si>
  <si>
    <t>2f,9</t>
  </si>
  <si>
    <t xml:space="preserve">   Penyertaan</t>
  </si>
  <si>
    <t>10</t>
  </si>
  <si>
    <t xml:space="preserve">   Biaya Bunga Ditangguhkan</t>
  </si>
  <si>
    <t>11</t>
  </si>
  <si>
    <t>Jumlah Aset Tidak Lancar</t>
  </si>
  <si>
    <t xml:space="preserve">   Jumlah Aset</t>
  </si>
  <si>
    <t>KEWAJIBAN DAN ASET BERSIH</t>
  </si>
  <si>
    <t>Kewajiban Jangka Pendek</t>
  </si>
  <si>
    <t xml:space="preserve">   Hutang Sewa Pembiayaan Jangka Pendek</t>
  </si>
  <si>
    <t>12</t>
  </si>
  <si>
    <t xml:space="preserve">   Hutang Bank Jangka Pendek</t>
  </si>
  <si>
    <t>13</t>
  </si>
  <si>
    <t xml:space="preserve">   Hutang Usaha </t>
  </si>
  <si>
    <t>14</t>
  </si>
  <si>
    <t xml:space="preserve">   Hutang Imbalan Pasca kerja</t>
  </si>
  <si>
    <t>15</t>
  </si>
  <si>
    <t>Jumlah Kewajiban Jangka Pendek</t>
  </si>
  <si>
    <t>Kewajiban Jangka Panjang</t>
  </si>
  <si>
    <t xml:space="preserve">   Hutang Sewa Pembiayaan Jangka Panjang</t>
  </si>
  <si>
    <t>16</t>
  </si>
  <si>
    <t xml:space="preserve">   Hutang  Bank Jangka Panjang</t>
  </si>
  <si>
    <t>17</t>
  </si>
  <si>
    <t>Jumlah Kewajiban Jangka Panjang</t>
  </si>
  <si>
    <t>ASET BERSIH</t>
  </si>
  <si>
    <t xml:space="preserve">   Tidak Terikat</t>
  </si>
  <si>
    <t>2h,18</t>
  </si>
  <si>
    <t xml:space="preserve">   Terikat Permanen</t>
  </si>
  <si>
    <t>2h,19</t>
  </si>
  <si>
    <t>Jumlah Aset Bersih</t>
  </si>
  <si>
    <t xml:space="preserve">   Jumlah Kewajiban Dan Ekuitas</t>
  </si>
  <si>
    <t>Lihat catatan atas laporan keuangan</t>
  </si>
  <si>
    <t>yang merupakan bagian yang tak terpisahkan dari laporan ini</t>
  </si>
  <si>
    <t>PERKUMPULAN BAITURRAHIM</t>
  </si>
  <si>
    <t>LAPORAN AKTIVITAS</t>
  </si>
  <si>
    <t>Untuk Tahun yang Berakhir 31 Desember 2015</t>
  </si>
  <si>
    <t>(Disajikan dalan Rupiah, kecuali dinyatakan lain)</t>
  </si>
  <si>
    <t>PERUBAHAN ASET BERSIH TIDAK TERIKAT</t>
  </si>
  <si>
    <t xml:space="preserve">    Pendapatan dan Penghasilan</t>
  </si>
  <si>
    <t>2g,20</t>
  </si>
  <si>
    <t>Jumlah Pendapatan dan Penghasilan</t>
  </si>
  <si>
    <t xml:space="preserve">    Beban Dan Kerugian</t>
  </si>
  <si>
    <t>2g,21</t>
  </si>
  <si>
    <t>Jumlah Beban dan Kerugian</t>
  </si>
  <si>
    <t>Kenaikan Aset Bersih Tidak Terikat</t>
  </si>
  <si>
    <t>PERUBAHAN ASET BERSIH TERIKAT PERMANEN</t>
  </si>
  <si>
    <t xml:space="preserve">    Penambahan Modal</t>
  </si>
  <si>
    <t xml:space="preserve">    Hibah</t>
  </si>
  <si>
    <t xml:space="preserve">    Pengambilan Modal (Prive)</t>
  </si>
  <si>
    <t>Kenaikan Aset Bersih Terikat Permanen</t>
  </si>
  <si>
    <t xml:space="preserve">Kenaikan Aset Bersih </t>
  </si>
  <si>
    <t>Aset Bersih Awal Tahun</t>
  </si>
  <si>
    <t>Beban Non Operasional</t>
  </si>
  <si>
    <t xml:space="preserve">   Beban Non Operasional</t>
  </si>
  <si>
    <t>Jumlah Beban Non Operasional</t>
  </si>
  <si>
    <t>ASET BERSIH AKHIR TAHUN</t>
  </si>
  <si>
    <t xml:space="preserve">             </t>
  </si>
  <si>
    <t>yang merupakan bagian yang tidak terpisahkan dari laporan ini</t>
  </si>
  <si>
    <t>LAPORAN ARUS KAS</t>
  </si>
  <si>
    <t>Untuk Tahun yang  Berakhir 31 Desember 2015</t>
  </si>
  <si>
    <t>Arus kas bersih dari aktivitas operasi</t>
  </si>
  <si>
    <t xml:space="preserve">     Kenaikan (penurunan) Aset Bersih Tidak Terikat</t>
  </si>
  <si>
    <t xml:space="preserve">     Penyesuaian :</t>
  </si>
  <si>
    <t xml:space="preserve">     Penyusutan dan Amortisasi</t>
  </si>
  <si>
    <t>Hasil usaha operasi sebelum perubahan modal kerja</t>
  </si>
  <si>
    <t xml:space="preserve">     Perubahan Modal Kerja</t>
  </si>
  <si>
    <t xml:space="preserve">     Penurunan (kenaikan) Aktiva lancar</t>
  </si>
  <si>
    <t xml:space="preserve">     Piutang Usaha</t>
  </si>
  <si>
    <t xml:space="preserve">     Persediaan</t>
  </si>
  <si>
    <t xml:space="preserve">     Biaya Dibayar Dimuka</t>
  </si>
  <si>
    <t xml:space="preserve">     Kenaikan (penurunan) Kewajiban Jangka pendek</t>
  </si>
  <si>
    <t xml:space="preserve">     Hutang Usaha</t>
  </si>
  <si>
    <t xml:space="preserve">     Hutang Sewa Pembiayaan Jangka Pendek</t>
  </si>
  <si>
    <t xml:space="preserve">     Hutang Bank Jangka Pendek</t>
  </si>
  <si>
    <t xml:space="preserve">     Hutang Lain-lain</t>
  </si>
  <si>
    <t xml:space="preserve">     Arus kas bersih dari aktivitas operasi</t>
  </si>
  <si>
    <t>Arus kas bersih dari aktivitas investasi</t>
  </si>
  <si>
    <t xml:space="preserve">     Penambahan Aset Tetap</t>
  </si>
  <si>
    <t xml:space="preserve">     Penambahan (pengurangan) Aset Sewa Pembiayaan </t>
  </si>
  <si>
    <t xml:space="preserve">     Penambahan (pengurangan) Bangunan Dalam Penyelesaian</t>
  </si>
  <si>
    <t xml:space="preserve">     Penambahan (pengurangan) Biaya Bunga Ditangguhkan</t>
  </si>
  <si>
    <t xml:space="preserve">     Arus kas bersih dari aktivitas investasi</t>
  </si>
  <si>
    <t>Arus kas bersih dari aktivitas pendanaan</t>
  </si>
  <si>
    <t xml:space="preserve">     Kenaikan (Penurunan) Hutang Sewa Pembiayaan Jangka Panjang</t>
  </si>
  <si>
    <t xml:space="preserve">     Kenaikan (Penurunan) Hutang Bank Jangka Panjang</t>
  </si>
  <si>
    <t xml:space="preserve">     Kenaikan (Penurunan) Aset Bersih Terikat Permanen</t>
  </si>
  <si>
    <t xml:space="preserve">     Arus kas bersih dari aktivitas pendanaan</t>
  </si>
  <si>
    <t>Kenaikan (penurunan) kas dan setara kas</t>
  </si>
  <si>
    <t>Kas dan setara kas awal tahun</t>
  </si>
  <si>
    <t>Kas dan Setara Kas Akhir Tahun</t>
  </si>
  <si>
    <t>Badan Pengawas</t>
  </si>
  <si>
    <t>Pengawas</t>
  </si>
  <si>
    <t>Pengurus</t>
  </si>
  <si>
    <t xml:space="preserve">Ketua </t>
  </si>
  <si>
    <t>Sekretaris</t>
  </si>
  <si>
    <t>Bendahara</t>
  </si>
  <si>
    <t>Nama Yayasan: Nurul Islam</t>
  </si>
  <si>
    <t>:  Maalip</t>
  </si>
  <si>
    <t xml:space="preserve">:  Ismelia </t>
  </si>
  <si>
    <t>:  Fitriana</t>
  </si>
  <si>
    <t xml:space="preserve">:  Ismiar </t>
  </si>
  <si>
    <t>NPWP: 02.358.850.2-331.000</t>
  </si>
  <si>
    <t>(NPWP: 75.627.411.4-331.000)</t>
  </si>
  <si>
    <t>Alamat: Kota Jambi</t>
  </si>
  <si>
    <t>(NPWP: 75.914.415.7-526.000)</t>
  </si>
  <si>
    <t>(NPWP: 09.630.789.7-331.000)</t>
  </si>
  <si>
    <t>Alamat: Jl Letjen No 21 Kel. Kota Baru Kota Jambi</t>
  </si>
  <si>
    <t>Telp: 0741-31210</t>
  </si>
  <si>
    <t>KLU: 13190</t>
  </si>
  <si>
    <t>NPWP Auditor:</t>
  </si>
  <si>
    <t>NPWP KAP Auditor</t>
  </si>
  <si>
    <t>NPWP Konsultan Pajak:</t>
  </si>
  <si>
    <t>02.433.640.6-201.001 KAP Armanda &amp; Enita</t>
  </si>
  <si>
    <t>05.815.125.9-201.000 ENITA CPA</t>
  </si>
  <si>
    <t>54.130.533.0-331.000 Kamadie, BKP</t>
  </si>
  <si>
    <t>Opini Audit:</t>
  </si>
  <si>
    <t>WTP (Wajar Tanpa Pengecualian)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</si>
</sst>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" fontId="6" fillId="0" borderId="0">
      <alignment horizontal="right" vertical="top"/>
    </xf>
  </cellStyleXfs>
  <cellXfs count="52">
    <xf numFmtId="0" fontId="0" fillId="0" borderId="0" xfId="0"/>
    <xf numFmtId="164" fontId="5" fillId="0" borderId="0" xfId="1" applyFont="1" applyAlignment="1">
      <alignment horizontal="center" vertical="center"/>
    </xf>
    <xf numFmtId="164" fontId="5" fillId="0" borderId="0" xfId="1" applyFont="1" applyAlignment="1">
      <alignment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center" vertical="center"/>
    </xf>
    <xf numFmtId="164" fontId="5" fillId="0" borderId="2" xfId="1" applyFont="1" applyBorder="1" applyAlignment="1">
      <alignment horizontal="left" vertical="center" wrapText="1"/>
    </xf>
    <xf numFmtId="164" fontId="5" fillId="0" borderId="2" xfId="1" quotePrefix="1" applyFont="1" applyBorder="1" applyAlignment="1">
      <alignment horizontal="center" vertical="center"/>
    </xf>
    <xf numFmtId="164" fontId="4" fillId="0" borderId="0" xfId="1" applyFont="1" applyAlignment="1">
      <alignment vertical="center"/>
    </xf>
    <xf numFmtId="164" fontId="4" fillId="0" borderId="0" xfId="1" applyFont="1" applyBorder="1" applyAlignment="1">
      <alignment vertical="center"/>
    </xf>
    <xf numFmtId="164" fontId="5" fillId="0" borderId="0" xfId="1" applyFont="1" applyAlignment="1">
      <alignment horizontal="left" vertical="center"/>
    </xf>
    <xf numFmtId="164" fontId="5" fillId="0" borderId="0" xfId="1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164" fontId="5" fillId="0" borderId="1" xfId="1" applyFont="1" applyBorder="1" applyAlignment="1">
      <alignment horizontal="left" vertical="center"/>
    </xf>
    <xf numFmtId="164" fontId="5" fillId="0" borderId="1" xfId="1" applyFont="1" applyBorder="1" applyAlignment="1">
      <alignment vertical="center"/>
    </xf>
    <xf numFmtId="164" fontId="4" fillId="0" borderId="0" xfId="1" applyFont="1" applyBorder="1" applyAlignment="1">
      <alignment horizontal="left" vertical="center"/>
    </xf>
    <xf numFmtId="164" fontId="5" fillId="0" borderId="2" xfId="1" applyFont="1" applyBorder="1" applyAlignment="1">
      <alignment vertical="center"/>
    </xf>
    <xf numFmtId="164" fontId="5" fillId="0" borderId="2" xfId="1" applyFont="1" applyBorder="1" applyAlignment="1">
      <alignment horizontal="center" vertical="center"/>
    </xf>
    <xf numFmtId="164" fontId="4" fillId="0" borderId="0" xfId="1" quotePrefix="1" applyFont="1" applyAlignment="1">
      <alignment horizontal="center" vertical="center"/>
    </xf>
    <xf numFmtId="164" fontId="5" fillId="0" borderId="5" xfId="1" applyFont="1" applyBorder="1" applyAlignment="1">
      <alignment vertical="center"/>
    </xf>
    <xf numFmtId="164" fontId="3" fillId="0" borderId="0" xfId="1" applyFont="1" applyAlignment="1">
      <alignment horizontal="left" vertical="center"/>
    </xf>
    <xf numFmtId="164" fontId="4" fillId="0" borderId="0" xfId="1" applyFont="1" applyBorder="1" applyAlignment="1">
      <alignment horizontal="center" vertical="center"/>
    </xf>
    <xf numFmtId="164" fontId="4" fillId="0" borderId="0" xfId="1" quotePrefix="1" applyFont="1" applyAlignment="1">
      <alignment vertical="center"/>
    </xf>
    <xf numFmtId="164" fontId="5" fillId="0" borderId="4" xfId="1" applyFont="1" applyBorder="1" applyAlignment="1">
      <alignment horizontal="left" vertical="center"/>
    </xf>
    <xf numFmtId="164" fontId="5" fillId="0" borderId="4" xfId="1" applyFont="1" applyBorder="1" applyAlignment="1">
      <alignment vertical="center"/>
    </xf>
    <xf numFmtId="164" fontId="5" fillId="0" borderId="0" xfId="1" applyFont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3" fillId="0" borderId="0" xfId="1" applyFont="1" applyBorder="1" applyAlignment="1">
      <alignment horizontal="left" vertical="center"/>
    </xf>
    <xf numFmtId="164" fontId="4" fillId="0" borderId="0" xfId="1" applyFont="1" applyAlignment="1">
      <alignment horizontal="center" vertical="center"/>
    </xf>
    <xf numFmtId="164" fontId="3" fillId="0" borderId="0" xfId="1" applyFont="1" applyAlignment="1">
      <alignment horizontal="right" vertical="center"/>
    </xf>
    <xf numFmtId="164" fontId="4" fillId="0" borderId="0" xfId="1" applyFont="1" applyFill="1" applyAlignment="1">
      <alignment vertical="center"/>
    </xf>
    <xf numFmtId="164" fontId="4" fillId="0" borderId="0" xfId="1" applyFont="1" applyFill="1" applyBorder="1" applyAlignment="1">
      <alignment vertical="center"/>
    </xf>
    <xf numFmtId="164" fontId="4" fillId="0" borderId="6" xfId="1" applyFont="1" applyFill="1" applyBorder="1" applyAlignment="1">
      <alignment vertical="center"/>
    </xf>
    <xf numFmtId="164" fontId="4" fillId="0" borderId="6" xfId="1" applyFont="1" applyBorder="1" applyAlignment="1">
      <alignment vertical="center"/>
    </xf>
    <xf numFmtId="164" fontId="5" fillId="0" borderId="3" xfId="1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4" fillId="0" borderId="0" xfId="1" applyFont="1" applyAlignment="1">
      <alignment horizontal="right" vertical="center"/>
    </xf>
    <xf numFmtId="164" fontId="4" fillId="0" borderId="2" xfId="1" applyFont="1" applyBorder="1" applyAlignment="1">
      <alignment vertical="center"/>
    </xf>
    <xf numFmtId="3" fontId="4" fillId="0" borderId="0" xfId="5" applyNumberFormat="1" applyFont="1" applyAlignment="1">
      <alignment vertical="justify"/>
    </xf>
    <xf numFmtId="3" fontId="4" fillId="0" borderId="0" xfId="5" applyNumberFormat="1" applyFont="1" applyAlignment="1">
      <alignment horizontal="justify" vertical="justify"/>
    </xf>
    <xf numFmtId="3" fontId="4" fillId="0" borderId="0" xfId="5" applyNumberFormat="1" applyFont="1" applyAlignment="1">
      <alignment horizontal="left" vertical="justify"/>
    </xf>
    <xf numFmtId="0" fontId="7" fillId="0" borderId="0" xfId="0" applyFont="1"/>
    <xf numFmtId="0" fontId="8" fillId="0" borderId="0" xfId="0" applyFont="1"/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5" fontId="5" fillId="0" borderId="0" xfId="1" applyNumberFormat="1" applyFont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5" fontId="5" fillId="0" borderId="0" xfId="1" quotePrefix="1" applyNumberFormat="1" applyFont="1" applyAlignment="1">
      <alignment horizontal="center" vertical="center"/>
    </xf>
    <xf numFmtId="15" fontId="4" fillId="0" borderId="0" xfId="1" applyNumberFormat="1" applyFont="1" applyAlignment="1">
      <alignment horizontal="center" vertical="center"/>
    </xf>
    <xf numFmtId="15" fontId="4" fillId="0" borderId="0" xfId="1" quotePrefix="1" applyNumberFormat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3" fontId="4" fillId="0" borderId="0" xfId="5" applyNumberFormat="1" applyFont="1" applyAlignment="1">
      <alignment horizontal="left" vertical="justify"/>
    </xf>
    <xf numFmtId="3" fontId="5" fillId="0" borderId="0" xfId="5" applyNumberFormat="1" applyFont="1" applyAlignment="1">
      <alignment horizontal="justify" vertical="justify"/>
    </xf>
  </cellXfs>
  <cellStyles count="9">
    <cellStyle name="Comma [0] 2" xfId="1" xr:uid="{00000000-0005-0000-0000-000000000000}"/>
    <cellStyle name="Comma [0] 2 2" xfId="2" xr:uid="{00000000-0005-0000-0000-000001000000}"/>
    <cellStyle name="Comma 2 2" xfId="3" xr:uid="{00000000-0005-0000-0000-000002000000}"/>
    <cellStyle name="Currency 2" xfId="4" xr:uid="{00000000-0005-0000-0000-000003000000}"/>
    <cellStyle name="Normal" xfId="0" builtinId="0"/>
    <cellStyle name="Normal 2 2" xfId="5" xr:uid="{00000000-0005-0000-0000-000005000000}"/>
    <cellStyle name="Normal 3" xfId="6" xr:uid="{00000000-0005-0000-0000-000006000000}"/>
    <cellStyle name="Percent 2 2" xfId="7" xr:uid="{00000000-0005-0000-0000-000007000000}"/>
    <cellStyle name="S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9525</xdr:rowOff>
    </xdr:from>
    <xdr:to>
      <xdr:col>5</xdr:col>
      <xdr:colOff>1257300</xdr:colOff>
      <xdr:row>8</xdr:row>
      <xdr:rowOff>70665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9525"/>
          <a:ext cx="1619250" cy="1585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K%20PBR%20JAMBI%202015%20eci%20Utk%20Konsultan%20paj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Kulit"/>
      <sheetName val="Dafis"/>
      <sheetName val="wtb"/>
      <sheetName val="BUS"/>
      <sheetName val="P.ASRAMA"/>
      <sheetName val="B.ASRAMA"/>
      <sheetName val="LRUNIT"/>
      <sheetName val="ner"/>
      <sheetName val="neraca (gabung)"/>
      <sheetName val="lr"/>
      <sheetName val="Sheet4"/>
      <sheetName val="akas"/>
      <sheetName val="gambaran umum"/>
      <sheetName val="POSNER"/>
      <sheetName val="posner 1"/>
      <sheetName val="AT 014"/>
      <sheetName val="htg sewa pembiayaan"/>
      <sheetName val="aset sewa"/>
      <sheetName val="Sheet1"/>
      <sheetName val="Sheet2"/>
      <sheetName val="Aktiva Lain-lain 2012"/>
      <sheetName val="daftar permintaan data"/>
      <sheetName val="Daftar Piutang"/>
      <sheetName val="perlengkapan"/>
      <sheetName val="Sheet3"/>
    </sheetNames>
    <sheetDataSet>
      <sheetData sheetId="0"/>
      <sheetData sheetId="1"/>
      <sheetData sheetId="2"/>
      <sheetData sheetId="3">
        <row r="111">
          <cell r="K111">
            <v>-450782502</v>
          </cell>
        </row>
        <row r="204">
          <cell r="N204">
            <v>17058257819</v>
          </cell>
        </row>
        <row r="272">
          <cell r="K272">
            <v>1659695072.1833334</v>
          </cell>
        </row>
        <row r="273">
          <cell r="K273">
            <v>137391298</v>
          </cell>
        </row>
        <row r="274">
          <cell r="K274">
            <v>184955000</v>
          </cell>
        </row>
        <row r="288">
          <cell r="N288">
            <v>14760188136.183334</v>
          </cell>
        </row>
      </sheetData>
      <sheetData sheetId="4"/>
      <sheetData sheetId="5"/>
      <sheetData sheetId="6"/>
      <sheetData sheetId="7"/>
      <sheetData sheetId="8">
        <row r="15">
          <cell r="I15">
            <v>-907570246</v>
          </cell>
        </row>
        <row r="16">
          <cell r="I16">
            <v>-3822825468</v>
          </cell>
        </row>
        <row r="17">
          <cell r="I17">
            <v>-129833330</v>
          </cell>
        </row>
        <row r="29">
          <cell r="I29">
            <v>4894620915</v>
          </cell>
        </row>
        <row r="31">
          <cell r="I31">
            <v>8265492.0210635476</v>
          </cell>
        </row>
        <row r="41">
          <cell r="I41">
            <v>-16990000</v>
          </cell>
        </row>
        <row r="42">
          <cell r="I42">
            <v>-3971195645.1900005</v>
          </cell>
        </row>
        <row r="43">
          <cell r="I43">
            <v>1153657845.96</v>
          </cell>
        </row>
        <row r="50">
          <cell r="I50">
            <v>-58600000</v>
          </cell>
        </row>
        <row r="51">
          <cell r="I51">
            <v>-315024042.64401472</v>
          </cell>
        </row>
        <row r="58">
          <cell r="I58">
            <v>-450782502</v>
          </cell>
        </row>
      </sheetData>
      <sheetData sheetId="9"/>
      <sheetData sheetId="10">
        <row r="21">
          <cell r="E21">
            <v>2298069682.8166656</v>
          </cell>
        </row>
      </sheetData>
      <sheetData sheetId="11"/>
      <sheetData sheetId="12"/>
      <sheetData sheetId="13"/>
      <sheetData sheetId="14"/>
      <sheetData sheetId="15"/>
      <sheetData sheetId="16">
        <row r="173">
          <cell r="H173">
            <v>720985000</v>
          </cell>
        </row>
      </sheetData>
      <sheetData sheetId="17"/>
      <sheetData sheetId="18">
        <row r="16">
          <cell r="H16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H27"/>
  <sheetViews>
    <sheetView tabSelected="1" topLeftCell="A15" workbookViewId="0">
      <selection activeCell="A28" sqref="A28"/>
    </sheetView>
  </sheetViews>
  <sheetFormatPr defaultRowHeight="14.5" x14ac:dyDescent="0.35"/>
  <cols>
    <col min="2" max="2" width="10.26953125" customWidth="1"/>
    <col min="3" max="3" width="8.90625" customWidth="1"/>
    <col min="4" max="4" width="9" hidden="1" customWidth="1"/>
    <col min="6" max="6" width="23.90625" customWidth="1"/>
    <col min="7" max="7" width="14.90625" customWidth="1"/>
  </cols>
  <sheetData>
    <row r="10" spans="1:8" x14ac:dyDescent="0.35">
      <c r="A10" s="40" t="s">
        <v>121</v>
      </c>
      <c r="B10" s="40"/>
      <c r="C10" s="40"/>
    </row>
    <row r="11" spans="1:8" x14ac:dyDescent="0.35">
      <c r="A11" s="40" t="s">
        <v>126</v>
      </c>
      <c r="B11" s="40"/>
      <c r="C11" s="40"/>
    </row>
    <row r="12" spans="1:8" x14ac:dyDescent="0.35">
      <c r="A12" s="40" t="s">
        <v>131</v>
      </c>
      <c r="B12" s="40"/>
      <c r="C12" s="40"/>
    </row>
    <row r="13" spans="1:8" x14ac:dyDescent="0.35">
      <c r="A13" s="40" t="s">
        <v>132</v>
      </c>
      <c r="B13" s="40"/>
      <c r="C13" s="40"/>
    </row>
    <row r="14" spans="1:8" x14ac:dyDescent="0.35">
      <c r="A14" s="40" t="s">
        <v>133</v>
      </c>
      <c r="B14" s="40"/>
      <c r="C14" s="40"/>
    </row>
    <row r="16" spans="1:8" x14ac:dyDescent="0.35">
      <c r="A16" s="51" t="s">
        <v>115</v>
      </c>
      <c r="B16" s="51"/>
      <c r="C16" s="51"/>
      <c r="D16" s="51"/>
      <c r="E16" s="38"/>
      <c r="F16" s="37"/>
      <c r="G16" s="37"/>
      <c r="H16" s="38"/>
    </row>
    <row r="17" spans="1:8" ht="17.25" customHeight="1" x14ac:dyDescent="0.35">
      <c r="A17" s="50" t="s">
        <v>116</v>
      </c>
      <c r="B17" s="50"/>
      <c r="C17" s="50"/>
      <c r="D17" s="50"/>
      <c r="E17" s="37" t="s">
        <v>122</v>
      </c>
      <c r="F17" s="37" t="s">
        <v>127</v>
      </c>
      <c r="G17" s="37" t="s">
        <v>128</v>
      </c>
      <c r="H17" s="38"/>
    </row>
    <row r="18" spans="1:8" x14ac:dyDescent="0.35">
      <c r="A18" s="39"/>
      <c r="B18" s="39"/>
      <c r="C18" s="39"/>
      <c r="D18" s="39"/>
      <c r="E18" s="37"/>
      <c r="F18" s="37"/>
      <c r="G18" s="37"/>
      <c r="H18" s="38"/>
    </row>
    <row r="19" spans="1:8" x14ac:dyDescent="0.35">
      <c r="A19" s="51" t="s">
        <v>117</v>
      </c>
      <c r="B19" s="51"/>
      <c r="C19" s="51"/>
      <c r="D19" s="51"/>
      <c r="E19" s="38"/>
      <c r="F19" s="38"/>
      <c r="G19" s="38"/>
      <c r="H19" s="38"/>
    </row>
    <row r="20" spans="1:8" ht="28" x14ac:dyDescent="0.35">
      <c r="A20" s="50" t="s">
        <v>118</v>
      </c>
      <c r="B20" s="50"/>
      <c r="C20" s="50"/>
      <c r="D20" s="50"/>
      <c r="E20" s="37" t="s">
        <v>123</v>
      </c>
      <c r="F20" s="37" t="s">
        <v>129</v>
      </c>
      <c r="G20" s="37" t="s">
        <v>128</v>
      </c>
      <c r="H20" s="37"/>
    </row>
    <row r="21" spans="1:8" ht="28" x14ac:dyDescent="0.35">
      <c r="A21" s="50" t="s">
        <v>119</v>
      </c>
      <c r="B21" s="50"/>
      <c r="C21" s="50"/>
      <c r="D21" s="50"/>
      <c r="E21" s="37" t="s">
        <v>124</v>
      </c>
      <c r="F21" s="37" t="s">
        <v>130</v>
      </c>
      <c r="G21" s="37" t="s">
        <v>128</v>
      </c>
      <c r="H21" s="38"/>
    </row>
    <row r="22" spans="1:8" ht="28" x14ac:dyDescent="0.35">
      <c r="A22" s="50" t="s">
        <v>120</v>
      </c>
      <c r="B22" s="50"/>
      <c r="C22" s="50"/>
      <c r="D22" s="50"/>
      <c r="E22" s="37" t="s">
        <v>125</v>
      </c>
      <c r="F22" s="37" t="s">
        <v>130</v>
      </c>
      <c r="G22" s="37" t="s">
        <v>128</v>
      </c>
      <c r="H22" s="38"/>
    </row>
    <row r="24" spans="1:8" x14ac:dyDescent="0.35">
      <c r="A24" s="41" t="s">
        <v>135</v>
      </c>
      <c r="B24" s="41"/>
      <c r="C24" s="41" t="s">
        <v>137</v>
      </c>
      <c r="D24" s="41"/>
      <c r="E24" s="41"/>
      <c r="F24" s="41"/>
    </row>
    <row r="25" spans="1:8" x14ac:dyDescent="0.35">
      <c r="A25" s="41" t="s">
        <v>134</v>
      </c>
      <c r="B25" s="41"/>
      <c r="C25" s="41" t="s">
        <v>138</v>
      </c>
      <c r="D25" s="41"/>
      <c r="E25" s="41"/>
      <c r="F25" s="41"/>
    </row>
    <row r="26" spans="1:8" x14ac:dyDescent="0.35">
      <c r="A26" s="41" t="s">
        <v>140</v>
      </c>
      <c r="B26" s="41"/>
      <c r="C26" s="41" t="s">
        <v>141</v>
      </c>
      <c r="D26" s="41"/>
      <c r="E26" s="41"/>
      <c r="F26" s="41"/>
    </row>
    <row r="27" spans="1:8" x14ac:dyDescent="0.35">
      <c r="A27" s="41" t="s">
        <v>136</v>
      </c>
      <c r="B27" s="41"/>
      <c r="C27" s="41" t="s">
        <v>139</v>
      </c>
      <c r="D27" s="41"/>
      <c r="E27" s="41"/>
      <c r="F27" s="41"/>
    </row>
  </sheetData>
  <mergeCells count="6">
    <mergeCell ref="A20:D20"/>
    <mergeCell ref="A21:D21"/>
    <mergeCell ref="A22:D22"/>
    <mergeCell ref="A16:D16"/>
    <mergeCell ref="A17:D17"/>
    <mergeCell ref="A19:D1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workbookViewId="0">
      <selection activeCell="A64" sqref="A64"/>
    </sheetView>
  </sheetViews>
  <sheetFormatPr defaultRowHeight="14.5" x14ac:dyDescent="0.35"/>
  <cols>
    <col min="1" max="1" width="37.90625" customWidth="1"/>
    <col min="2" max="2" width="4.6328125" customWidth="1"/>
    <col min="3" max="3" width="3.36328125" customWidth="1"/>
    <col min="5" max="5" width="15.36328125" customWidth="1"/>
    <col min="7" max="7" width="18.7265625" customWidth="1"/>
  </cols>
  <sheetData>
    <row r="1" spans="1:7" x14ac:dyDescent="0.35">
      <c r="A1" s="43" t="s">
        <v>0</v>
      </c>
      <c r="B1" s="43"/>
      <c r="C1" s="43"/>
      <c r="D1" s="43"/>
      <c r="E1" s="43"/>
      <c r="F1" s="43"/>
      <c r="G1" s="43"/>
    </row>
    <row r="2" spans="1:7" x14ac:dyDescent="0.35">
      <c r="A2" s="44" t="s">
        <v>1</v>
      </c>
      <c r="B2" s="43"/>
      <c r="C2" s="43"/>
      <c r="D2" s="43"/>
      <c r="E2" s="43"/>
      <c r="F2" s="43"/>
      <c r="G2" s="43"/>
    </row>
    <row r="3" spans="1:7" x14ac:dyDescent="0.35">
      <c r="A3" s="44" t="s">
        <v>2</v>
      </c>
      <c r="B3" s="46"/>
      <c r="C3" s="46"/>
      <c r="D3" s="46"/>
      <c r="E3" s="46"/>
      <c r="F3" s="46"/>
      <c r="G3" s="46"/>
    </row>
    <row r="4" spans="1:7" x14ac:dyDescent="0.35">
      <c r="A4" s="47" t="s">
        <v>3</v>
      </c>
      <c r="B4" s="48"/>
      <c r="C4" s="48"/>
      <c r="D4" s="48"/>
      <c r="E4" s="48"/>
      <c r="F4" s="48"/>
      <c r="G4" s="48"/>
    </row>
    <row r="5" spans="1:7" ht="15" thickBot="1" x14ac:dyDescent="0.4">
      <c r="A5" s="43"/>
      <c r="B5" s="43"/>
      <c r="C5" s="43"/>
      <c r="D5" s="43"/>
      <c r="E5" s="43"/>
      <c r="F5" s="43"/>
      <c r="G5" s="43"/>
    </row>
    <row r="6" spans="1:7" ht="15" thickBot="1" x14ac:dyDescent="0.4">
      <c r="A6" s="5" t="s">
        <v>4</v>
      </c>
      <c r="B6" s="15"/>
      <c r="C6" s="15"/>
      <c r="D6" s="16" t="s">
        <v>5</v>
      </c>
      <c r="E6" s="6" t="s">
        <v>6</v>
      </c>
      <c r="F6" s="6"/>
      <c r="G6" s="6" t="s">
        <v>7</v>
      </c>
    </row>
    <row r="7" spans="1:7" x14ac:dyDescent="0.35">
      <c r="A7" s="9" t="s">
        <v>8</v>
      </c>
      <c r="B7" s="1"/>
      <c r="C7" s="1"/>
      <c r="D7" s="7"/>
      <c r="E7" s="7"/>
      <c r="F7" s="7"/>
      <c r="G7" s="7"/>
    </row>
    <row r="8" spans="1:7" x14ac:dyDescent="0.35">
      <c r="A8" s="9"/>
      <c r="B8" s="1"/>
      <c r="C8" s="1"/>
      <c r="D8" s="7"/>
      <c r="E8" s="7"/>
      <c r="F8" s="7"/>
      <c r="G8" s="7"/>
    </row>
    <row r="9" spans="1:7" x14ac:dyDescent="0.35">
      <c r="A9" s="9" t="s">
        <v>9</v>
      </c>
      <c r="B9" s="2"/>
      <c r="C9" s="2"/>
      <c r="D9" s="7"/>
      <c r="E9" s="7"/>
      <c r="F9" s="8"/>
      <c r="G9" s="7"/>
    </row>
    <row r="10" spans="1:7" x14ac:dyDescent="0.35">
      <c r="A10" s="9"/>
      <c r="B10" s="2"/>
      <c r="C10" s="2"/>
      <c r="D10" s="7"/>
      <c r="E10" s="7"/>
      <c r="F10" s="8"/>
      <c r="G10" s="7"/>
    </row>
    <row r="11" spans="1:7" x14ac:dyDescent="0.35">
      <c r="A11" s="3" t="s">
        <v>10</v>
      </c>
      <c r="B11" s="7"/>
      <c r="C11" s="7"/>
      <c r="D11" s="4" t="s">
        <v>11</v>
      </c>
      <c r="E11" s="7">
        <v>1118552594.53</v>
      </c>
      <c r="F11" s="8"/>
      <c r="G11" s="7">
        <v>1166346181.8099999</v>
      </c>
    </row>
    <row r="12" spans="1:7" x14ac:dyDescent="0.35">
      <c r="A12" s="3" t="s">
        <v>12</v>
      </c>
      <c r="B12" s="7"/>
      <c r="C12" s="7"/>
      <c r="D12" s="4" t="s">
        <v>13</v>
      </c>
      <c r="E12" s="7">
        <v>1365922075</v>
      </c>
      <c r="F12" s="8"/>
      <c r="G12" s="7">
        <v>458351829</v>
      </c>
    </row>
    <row r="13" spans="1:7" x14ac:dyDescent="0.35">
      <c r="A13" s="3" t="s">
        <v>14</v>
      </c>
      <c r="B13" s="7"/>
      <c r="C13" s="7"/>
      <c r="D13" s="4" t="s">
        <v>15</v>
      </c>
      <c r="E13" s="7">
        <v>3822825468</v>
      </c>
      <c r="F13" s="8"/>
      <c r="G13" s="7">
        <v>0</v>
      </c>
    </row>
    <row r="14" spans="1:7" x14ac:dyDescent="0.35">
      <c r="A14" s="3" t="s">
        <v>16</v>
      </c>
      <c r="B14" s="7"/>
      <c r="C14" s="7"/>
      <c r="D14" s="17" t="s">
        <v>17</v>
      </c>
      <c r="E14" s="7">
        <v>129833330</v>
      </c>
      <c r="F14" s="8"/>
      <c r="G14" s="7">
        <v>0</v>
      </c>
    </row>
    <row r="15" spans="1:7" x14ac:dyDescent="0.35">
      <c r="A15" s="3"/>
      <c r="B15" s="7"/>
      <c r="C15" s="7"/>
      <c r="D15" s="17"/>
      <c r="E15" s="7"/>
      <c r="F15" s="8"/>
      <c r="G15" s="7"/>
    </row>
    <row r="16" spans="1:7" x14ac:dyDescent="0.35">
      <c r="A16" s="9" t="s">
        <v>18</v>
      </c>
      <c r="B16" s="1"/>
      <c r="C16" s="1"/>
      <c r="D16" s="1"/>
      <c r="E16" s="18">
        <v>6437133467.5299997</v>
      </c>
      <c r="F16" s="10"/>
      <c r="G16" s="18">
        <v>1624698010.8099999</v>
      </c>
    </row>
    <row r="17" spans="1:7" x14ac:dyDescent="0.35">
      <c r="A17" s="3"/>
      <c r="B17" s="7"/>
      <c r="C17" s="7"/>
      <c r="D17" s="4"/>
      <c r="E17" s="8"/>
      <c r="F17" s="8"/>
      <c r="G17" s="8"/>
    </row>
    <row r="18" spans="1:7" x14ac:dyDescent="0.35">
      <c r="A18" s="9" t="s">
        <v>19</v>
      </c>
      <c r="B18" s="1"/>
      <c r="C18" s="1"/>
      <c r="D18" s="17"/>
      <c r="E18" s="10"/>
      <c r="F18" s="10"/>
      <c r="G18" s="10"/>
    </row>
    <row r="19" spans="1:7" x14ac:dyDescent="0.35">
      <c r="A19" s="3"/>
      <c r="B19" s="7"/>
      <c r="C19" s="7"/>
      <c r="D19" s="4"/>
      <c r="E19" s="8"/>
      <c r="F19" s="8"/>
      <c r="G19" s="8"/>
    </row>
    <row r="20" spans="1:7" x14ac:dyDescent="0.35">
      <c r="A20" s="3" t="s">
        <v>20</v>
      </c>
      <c r="B20" s="2"/>
      <c r="C20" s="2"/>
      <c r="D20" s="4" t="s">
        <v>21</v>
      </c>
      <c r="E20" s="8">
        <v>31603908403.733334</v>
      </c>
      <c r="F20" s="10"/>
      <c r="G20" s="8">
        <v>32543118476.25</v>
      </c>
    </row>
    <row r="21" spans="1:7" x14ac:dyDescent="0.35">
      <c r="A21" s="19"/>
      <c r="B21" s="2"/>
      <c r="C21" s="2"/>
      <c r="D21" s="4"/>
      <c r="E21" s="8"/>
      <c r="F21" s="10"/>
      <c r="G21" s="8"/>
    </row>
    <row r="22" spans="1:7" x14ac:dyDescent="0.35">
      <c r="A22" s="3" t="s">
        <v>22</v>
      </c>
      <c r="B22" s="2"/>
      <c r="C22" s="2"/>
      <c r="D22" s="17" t="s">
        <v>23</v>
      </c>
      <c r="E22" s="8">
        <v>114955000</v>
      </c>
      <c r="F22" s="10"/>
      <c r="G22" s="8">
        <v>299910000</v>
      </c>
    </row>
    <row r="23" spans="1:7" x14ac:dyDescent="0.35">
      <c r="A23" s="19"/>
      <c r="B23" s="2"/>
      <c r="C23" s="2"/>
      <c r="D23" s="4"/>
      <c r="E23" s="8"/>
      <c r="F23" s="10"/>
      <c r="G23" s="8"/>
    </row>
    <row r="24" spans="1:7" x14ac:dyDescent="0.35">
      <c r="A24" s="3" t="s">
        <v>24</v>
      </c>
      <c r="B24" s="2"/>
      <c r="C24" s="2"/>
      <c r="D24" s="4" t="s">
        <v>25</v>
      </c>
      <c r="E24" s="8">
        <v>274782601</v>
      </c>
      <c r="F24" s="10"/>
      <c r="G24" s="8">
        <v>412173898</v>
      </c>
    </row>
    <row r="25" spans="1:7" x14ac:dyDescent="0.35">
      <c r="A25" s="19"/>
      <c r="B25" s="2"/>
      <c r="C25" s="2"/>
      <c r="D25" s="4"/>
      <c r="E25" s="8"/>
      <c r="F25" s="10"/>
      <c r="G25" s="8"/>
    </row>
    <row r="26" spans="1:7" x14ac:dyDescent="0.35">
      <c r="A26" s="3" t="s">
        <v>26</v>
      </c>
      <c r="B26" s="2"/>
      <c r="C26" s="2"/>
      <c r="D26" s="17" t="s">
        <v>27</v>
      </c>
      <c r="E26" s="8">
        <v>1736536497</v>
      </c>
      <c r="F26" s="10"/>
      <c r="G26" s="8">
        <v>6631157412</v>
      </c>
    </row>
    <row r="27" spans="1:7" x14ac:dyDescent="0.35">
      <c r="A27" s="19"/>
      <c r="B27" s="2"/>
      <c r="C27" s="2"/>
      <c r="D27" s="7"/>
      <c r="E27" s="8"/>
      <c r="F27" s="10"/>
      <c r="G27" s="8"/>
    </row>
    <row r="28" spans="1:7" x14ac:dyDescent="0.35">
      <c r="A28" s="3" t="s">
        <v>28</v>
      </c>
      <c r="B28" s="2"/>
      <c r="C28" s="2"/>
      <c r="D28" s="17" t="s">
        <v>29</v>
      </c>
      <c r="E28" s="8">
        <v>0</v>
      </c>
      <c r="F28" s="10"/>
      <c r="G28" s="8">
        <v>8265492.0210635476</v>
      </c>
    </row>
    <row r="29" spans="1:7" x14ac:dyDescent="0.35">
      <c r="A29" s="19"/>
      <c r="B29" s="2"/>
      <c r="C29" s="2"/>
      <c r="D29" s="17"/>
      <c r="E29" s="10"/>
      <c r="F29" s="10"/>
      <c r="G29" s="10"/>
    </row>
    <row r="30" spans="1:7" x14ac:dyDescent="0.35">
      <c r="A30" s="9" t="s">
        <v>30</v>
      </c>
      <c r="B30" s="1"/>
      <c r="C30" s="1"/>
      <c r="D30" s="1"/>
      <c r="E30" s="18">
        <v>33730182501.733334</v>
      </c>
      <c r="F30" s="10"/>
      <c r="G30" s="18">
        <v>39894625278.271065</v>
      </c>
    </row>
    <row r="31" spans="1:7" x14ac:dyDescent="0.35">
      <c r="A31" s="3"/>
      <c r="B31" s="2"/>
      <c r="C31" s="2"/>
      <c r="D31" s="17"/>
      <c r="E31" s="10"/>
      <c r="F31" s="10"/>
      <c r="G31" s="10"/>
    </row>
    <row r="32" spans="1:7" ht="15" thickBot="1" x14ac:dyDescent="0.4">
      <c r="A32" s="12" t="s">
        <v>31</v>
      </c>
      <c r="B32" s="13"/>
      <c r="C32" s="13"/>
      <c r="D32" s="13"/>
      <c r="E32" s="13">
        <v>40167315969.263336</v>
      </c>
      <c r="F32" s="13"/>
      <c r="G32" s="13">
        <v>41519323289.081062</v>
      </c>
    </row>
    <row r="33" spans="1:7" ht="15" thickTop="1" x14ac:dyDescent="0.35">
      <c r="A33" s="14"/>
      <c r="B33" s="8"/>
      <c r="C33" s="8"/>
      <c r="D33" s="20"/>
      <c r="E33" s="20"/>
      <c r="F33" s="20"/>
      <c r="G33" s="20"/>
    </row>
    <row r="34" spans="1:7" x14ac:dyDescent="0.35">
      <c r="A34" s="9" t="s">
        <v>32</v>
      </c>
      <c r="B34" s="1"/>
      <c r="C34" s="1"/>
      <c r="D34" s="7"/>
      <c r="E34" s="7"/>
      <c r="F34" s="7"/>
      <c r="G34" s="7"/>
    </row>
    <row r="35" spans="1:7" x14ac:dyDescent="0.35">
      <c r="A35" s="9"/>
      <c r="B35" s="1"/>
      <c r="C35" s="1"/>
      <c r="D35" s="7"/>
      <c r="E35" s="7"/>
      <c r="F35" s="7"/>
      <c r="G35" s="7"/>
    </row>
    <row r="36" spans="1:7" x14ac:dyDescent="0.35">
      <c r="A36" s="9" t="s">
        <v>33</v>
      </c>
      <c r="B36" s="2"/>
      <c r="C36" s="2"/>
      <c r="D36" s="7"/>
      <c r="E36" s="7"/>
      <c r="F36" s="8"/>
      <c r="G36" s="7"/>
    </row>
    <row r="37" spans="1:7" x14ac:dyDescent="0.35">
      <c r="A37" s="3"/>
      <c r="B37" s="7"/>
      <c r="C37" s="7"/>
      <c r="D37" s="7"/>
      <c r="E37" s="7"/>
      <c r="F37" s="8"/>
      <c r="G37" s="7"/>
    </row>
    <row r="38" spans="1:7" x14ac:dyDescent="0.35">
      <c r="A38" s="3" t="s">
        <v>34</v>
      </c>
      <c r="B38" s="7"/>
      <c r="C38" s="7"/>
      <c r="D38" s="17" t="s">
        <v>35</v>
      </c>
      <c r="E38" s="7">
        <v>127394000</v>
      </c>
      <c r="F38" s="8"/>
      <c r="G38" s="7">
        <v>144384000</v>
      </c>
    </row>
    <row r="39" spans="1:7" x14ac:dyDescent="0.35">
      <c r="A39" s="3" t="s">
        <v>36</v>
      </c>
      <c r="B39" s="7"/>
      <c r="C39" s="7"/>
      <c r="D39" s="17" t="s">
        <v>37</v>
      </c>
      <c r="E39" s="7">
        <v>0</v>
      </c>
      <c r="F39" s="8"/>
      <c r="G39" s="7">
        <v>3971195645.1900005</v>
      </c>
    </row>
    <row r="40" spans="1:7" x14ac:dyDescent="0.35">
      <c r="A40" s="3" t="s">
        <v>38</v>
      </c>
      <c r="B40" s="7"/>
      <c r="C40" s="7"/>
      <c r="D40" s="17" t="s">
        <v>39</v>
      </c>
      <c r="E40" s="7">
        <v>1459035615.96</v>
      </c>
      <c r="F40" s="8"/>
      <c r="G40" s="7">
        <v>305377770</v>
      </c>
    </row>
    <row r="41" spans="1:7" x14ac:dyDescent="0.35">
      <c r="A41" s="3" t="s">
        <v>40</v>
      </c>
      <c r="B41" s="7"/>
      <c r="C41" s="7"/>
      <c r="D41" s="17" t="s">
        <v>41</v>
      </c>
      <c r="E41" s="7">
        <v>27709142</v>
      </c>
      <c r="F41" s="8"/>
      <c r="G41" s="7">
        <v>18851800</v>
      </c>
    </row>
    <row r="42" spans="1:7" x14ac:dyDescent="0.35">
      <c r="A42" s="3"/>
      <c r="B42" s="7"/>
      <c r="C42" s="7"/>
      <c r="D42" s="21"/>
      <c r="E42" s="7"/>
      <c r="F42" s="8"/>
      <c r="G42" s="7"/>
    </row>
    <row r="43" spans="1:7" x14ac:dyDescent="0.35">
      <c r="A43" s="9" t="s">
        <v>42</v>
      </c>
      <c r="B43" s="2"/>
      <c r="C43" s="2"/>
      <c r="D43" s="2"/>
      <c r="E43" s="18">
        <v>1614138757.96</v>
      </c>
      <c r="F43" s="10"/>
      <c r="G43" s="18">
        <v>4439809215.1900005</v>
      </c>
    </row>
    <row r="44" spans="1:7" x14ac:dyDescent="0.35">
      <c r="A44" s="3"/>
      <c r="B44" s="7"/>
      <c r="C44" s="7"/>
      <c r="D44" s="7"/>
      <c r="E44" s="8"/>
      <c r="F44" s="8"/>
      <c r="G44" s="8"/>
    </row>
    <row r="45" spans="1:7" x14ac:dyDescent="0.35">
      <c r="A45" s="9" t="s">
        <v>43</v>
      </c>
      <c r="B45" s="2"/>
      <c r="C45" s="2"/>
      <c r="D45" s="17"/>
      <c r="E45" s="10"/>
      <c r="F45" s="8"/>
      <c r="G45" s="10"/>
    </row>
    <row r="46" spans="1:7" x14ac:dyDescent="0.35">
      <c r="A46" s="9"/>
      <c r="B46" s="2"/>
      <c r="C46" s="2"/>
      <c r="D46" s="21"/>
      <c r="E46" s="10"/>
      <c r="F46" s="8"/>
      <c r="G46" s="10"/>
    </row>
    <row r="47" spans="1:7" x14ac:dyDescent="0.35">
      <c r="A47" s="3" t="s">
        <v>44</v>
      </c>
      <c r="B47" s="2"/>
      <c r="C47" s="2"/>
      <c r="D47" s="17" t="s">
        <v>45</v>
      </c>
      <c r="E47" s="8">
        <v>0</v>
      </c>
      <c r="F47" s="8"/>
      <c r="G47" s="8">
        <v>58600000</v>
      </c>
    </row>
    <row r="48" spans="1:7" x14ac:dyDescent="0.35">
      <c r="A48" s="3" t="s">
        <v>46</v>
      </c>
      <c r="B48" s="2"/>
      <c r="C48" s="2"/>
      <c r="D48" s="17" t="s">
        <v>47</v>
      </c>
      <c r="E48" s="8">
        <v>0</v>
      </c>
      <c r="F48" s="8"/>
      <c r="G48" s="8">
        <v>315024042.64401472</v>
      </c>
    </row>
    <row r="49" spans="1:7" x14ac:dyDescent="0.35">
      <c r="A49" s="9"/>
      <c r="B49" s="2"/>
      <c r="C49" s="2"/>
      <c r="D49" s="7"/>
      <c r="E49" s="10"/>
      <c r="F49" s="10"/>
      <c r="G49" s="10"/>
    </row>
    <row r="50" spans="1:7" x14ac:dyDescent="0.35">
      <c r="A50" s="9" t="s">
        <v>48</v>
      </c>
      <c r="B50" s="2"/>
      <c r="C50" s="2"/>
      <c r="D50" s="7"/>
      <c r="E50" s="11">
        <v>0</v>
      </c>
      <c r="F50" s="10"/>
      <c r="G50" s="11">
        <v>373624042.64401472</v>
      </c>
    </row>
    <row r="51" spans="1:7" x14ac:dyDescent="0.35">
      <c r="A51" s="9"/>
      <c r="B51" s="2"/>
      <c r="C51" s="2"/>
      <c r="D51" s="7"/>
      <c r="E51" s="10"/>
      <c r="F51" s="10"/>
      <c r="G51" s="10"/>
    </row>
    <row r="52" spans="1:7" x14ac:dyDescent="0.35">
      <c r="A52" s="9" t="s">
        <v>49</v>
      </c>
      <c r="B52" s="2"/>
      <c r="C52" s="2"/>
      <c r="D52" s="21"/>
      <c r="E52" s="7"/>
      <c r="F52" s="8"/>
      <c r="G52" s="7"/>
    </row>
    <row r="53" spans="1:7" x14ac:dyDescent="0.35">
      <c r="A53" s="3"/>
      <c r="B53" s="7"/>
      <c r="C53" s="7"/>
      <c r="D53" s="21"/>
      <c r="E53" s="7"/>
      <c r="F53" s="8"/>
      <c r="G53" s="7"/>
    </row>
    <row r="54" spans="1:7" x14ac:dyDescent="0.35">
      <c r="A54" s="3" t="s">
        <v>50</v>
      </c>
      <c r="B54" s="7"/>
      <c r="C54" s="7"/>
      <c r="D54" s="17" t="s">
        <v>51</v>
      </c>
      <c r="E54" s="7">
        <v>20923502897.776093</v>
      </c>
      <c r="F54" s="8"/>
      <c r="G54" s="7">
        <v>18625433214.959427</v>
      </c>
    </row>
    <row r="55" spans="1:7" x14ac:dyDescent="0.35">
      <c r="A55" s="3" t="s">
        <v>52</v>
      </c>
      <c r="B55" s="7"/>
      <c r="C55" s="7"/>
      <c r="D55" s="17" t="s">
        <v>53</v>
      </c>
      <c r="E55" s="7">
        <v>17629674314</v>
      </c>
      <c r="F55" s="8"/>
      <c r="G55" s="7">
        <v>18080456816</v>
      </c>
    </row>
    <row r="56" spans="1:7" x14ac:dyDescent="0.35">
      <c r="A56" s="3"/>
      <c r="B56" s="7"/>
      <c r="C56" s="7"/>
      <c r="D56" s="17"/>
      <c r="E56" s="7"/>
      <c r="F56" s="8"/>
      <c r="G56" s="7"/>
    </row>
    <row r="57" spans="1:7" x14ac:dyDescent="0.35">
      <c r="A57" s="9" t="s">
        <v>54</v>
      </c>
      <c r="B57" s="2"/>
      <c r="C57" s="2"/>
      <c r="D57" s="17"/>
      <c r="E57" s="11">
        <v>38553177211.776093</v>
      </c>
      <c r="F57" s="10"/>
      <c r="G57" s="11">
        <v>36705890030.959427</v>
      </c>
    </row>
    <row r="58" spans="1:7" ht="15" thickBot="1" x14ac:dyDescent="0.4">
      <c r="A58" s="3"/>
      <c r="B58" s="7"/>
      <c r="C58" s="7"/>
      <c r="D58" s="17"/>
      <c r="E58" s="7"/>
      <c r="F58" s="7"/>
      <c r="G58" s="7"/>
    </row>
    <row r="59" spans="1:7" ht="15" thickBot="1" x14ac:dyDescent="0.4">
      <c r="A59" s="22" t="s">
        <v>55</v>
      </c>
      <c r="B59" s="23"/>
      <c r="C59" s="23"/>
      <c r="D59" s="23"/>
      <c r="E59" s="23">
        <v>40167315969.736092</v>
      </c>
      <c r="F59" s="23"/>
      <c r="G59" s="23">
        <v>41519323288.793442</v>
      </c>
    </row>
    <row r="60" spans="1:7" ht="15" thickTop="1" x14ac:dyDescent="0.35">
      <c r="A60" s="14"/>
      <c r="B60" s="8"/>
      <c r="C60" s="8"/>
      <c r="D60" s="8"/>
      <c r="E60" s="8"/>
      <c r="F60" s="8"/>
      <c r="G60" s="8"/>
    </row>
    <row r="61" spans="1:7" x14ac:dyDescent="0.35">
      <c r="A61" s="45" t="s">
        <v>56</v>
      </c>
      <c r="B61" s="45"/>
      <c r="C61" s="45"/>
      <c r="D61" s="45"/>
      <c r="E61" s="45"/>
      <c r="F61" s="45"/>
      <c r="G61" s="45"/>
    </row>
    <row r="62" spans="1:7" x14ac:dyDescent="0.35">
      <c r="A62" s="42" t="s">
        <v>57</v>
      </c>
      <c r="B62" s="42"/>
      <c r="C62" s="42"/>
      <c r="D62" s="42"/>
      <c r="E62" s="42"/>
      <c r="F62" s="42"/>
      <c r="G62" s="42"/>
    </row>
  </sheetData>
  <mergeCells count="7">
    <mergeCell ref="A62:G62"/>
    <mergeCell ref="A1:G1"/>
    <mergeCell ref="A2:G2"/>
    <mergeCell ref="A5:G5"/>
    <mergeCell ref="A61:G61"/>
    <mergeCell ref="A3:G3"/>
    <mergeCell ref="A4:G4"/>
  </mergeCells>
  <printOptions horizontalCentered="1"/>
  <pageMargins left="0.39370078740157483" right="0.43307086614173229" top="0.51181102362204722" bottom="0.51181102362204722" header="0.31496062992125984" footer="0.31496062992125984"/>
  <pageSetup paperSize="5" scale="8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opLeftCell="A11" workbookViewId="0">
      <selection activeCell="A4" sqref="A4:G4"/>
    </sheetView>
  </sheetViews>
  <sheetFormatPr defaultRowHeight="14.5" x14ac:dyDescent="0.35"/>
  <cols>
    <col min="1" max="1" width="42.90625" customWidth="1"/>
    <col min="2" max="2" width="5.26953125" customWidth="1"/>
    <col min="3" max="3" width="5.36328125" customWidth="1"/>
    <col min="5" max="5" width="15.7265625" customWidth="1"/>
    <col min="6" max="6" width="6.08984375" customWidth="1"/>
    <col min="7" max="7" width="20.6328125" customWidth="1"/>
  </cols>
  <sheetData>
    <row r="1" spans="1:7" x14ac:dyDescent="0.35">
      <c r="A1" s="26"/>
      <c r="B1" s="25"/>
      <c r="C1" s="25"/>
      <c r="D1" s="25"/>
      <c r="E1" s="25"/>
      <c r="F1" s="25"/>
      <c r="G1" s="25"/>
    </row>
    <row r="2" spans="1:7" x14ac:dyDescent="0.35">
      <c r="A2" s="43" t="s">
        <v>58</v>
      </c>
      <c r="B2" s="43"/>
      <c r="C2" s="43"/>
      <c r="D2" s="43"/>
      <c r="E2" s="43"/>
      <c r="F2" s="43"/>
      <c r="G2" s="43"/>
    </row>
    <row r="3" spans="1:7" x14ac:dyDescent="0.35">
      <c r="A3" s="43" t="s">
        <v>59</v>
      </c>
      <c r="B3" s="43"/>
      <c r="C3" s="43"/>
      <c r="D3" s="43"/>
      <c r="E3" s="43"/>
      <c r="F3" s="43"/>
      <c r="G3" s="43"/>
    </row>
    <row r="4" spans="1:7" x14ac:dyDescent="0.35">
      <c r="A4" s="43" t="s">
        <v>60</v>
      </c>
      <c r="B4" s="43"/>
      <c r="C4" s="43"/>
      <c r="D4" s="43"/>
      <c r="E4" s="43"/>
      <c r="F4" s="43"/>
      <c r="G4" s="43"/>
    </row>
    <row r="5" spans="1:7" x14ac:dyDescent="0.35">
      <c r="A5" s="43" t="s">
        <v>2</v>
      </c>
      <c r="B5" s="43"/>
      <c r="C5" s="43"/>
      <c r="D5" s="43"/>
      <c r="E5" s="43"/>
      <c r="F5" s="43"/>
      <c r="G5" s="43"/>
    </row>
    <row r="6" spans="1:7" x14ac:dyDescent="0.35">
      <c r="A6" s="49" t="s">
        <v>61</v>
      </c>
      <c r="B6" s="49"/>
      <c r="C6" s="49"/>
      <c r="D6" s="49"/>
      <c r="E6" s="49"/>
      <c r="F6" s="49"/>
      <c r="G6" s="49"/>
    </row>
    <row r="7" spans="1:7" ht="15" thickBot="1" x14ac:dyDescent="0.4">
      <c r="A7" s="3"/>
      <c r="B7" s="4"/>
      <c r="C7" s="4"/>
      <c r="D7" s="4"/>
      <c r="E7" s="4"/>
      <c r="F7" s="4"/>
      <c r="G7" s="28"/>
    </row>
    <row r="8" spans="1:7" ht="15" thickBot="1" x14ac:dyDescent="0.4">
      <c r="A8" s="5" t="s">
        <v>4</v>
      </c>
      <c r="B8" s="15"/>
      <c r="C8" s="15"/>
      <c r="D8" s="16" t="s">
        <v>5</v>
      </c>
      <c r="E8" s="6" t="s">
        <v>6</v>
      </c>
      <c r="F8" s="6"/>
      <c r="G8" s="6" t="s">
        <v>7</v>
      </c>
    </row>
    <row r="9" spans="1:7" x14ac:dyDescent="0.35">
      <c r="A9" s="3"/>
      <c r="B9" s="7"/>
      <c r="C9" s="7"/>
      <c r="D9" s="7"/>
      <c r="E9" s="7"/>
      <c r="F9" s="7"/>
      <c r="G9" s="7"/>
    </row>
    <row r="10" spans="1:7" x14ac:dyDescent="0.35">
      <c r="A10" s="9" t="s">
        <v>62</v>
      </c>
      <c r="B10" s="2"/>
      <c r="C10" s="2"/>
      <c r="D10" s="7"/>
      <c r="E10" s="7"/>
      <c r="F10" s="7"/>
      <c r="G10" s="7"/>
    </row>
    <row r="11" spans="1:7" x14ac:dyDescent="0.35">
      <c r="A11" s="3"/>
      <c r="B11" s="7"/>
      <c r="C11" s="7"/>
      <c r="D11" s="4"/>
      <c r="E11" s="7"/>
      <c r="F11" s="7"/>
      <c r="G11" s="7"/>
    </row>
    <row r="12" spans="1:7" x14ac:dyDescent="0.35">
      <c r="A12" s="3" t="s">
        <v>63</v>
      </c>
      <c r="B12" s="7"/>
      <c r="C12" s="7"/>
      <c r="D12" s="17" t="s">
        <v>64</v>
      </c>
      <c r="E12" s="29">
        <f>[1]wtb!N204</f>
        <v>17058257819</v>
      </c>
      <c r="F12" s="30"/>
      <c r="G12" s="29">
        <v>19889504447</v>
      </c>
    </row>
    <row r="13" spans="1:7" x14ac:dyDescent="0.35">
      <c r="A13" s="3"/>
      <c r="B13" s="7"/>
      <c r="C13" s="7"/>
      <c r="D13" s="17"/>
      <c r="E13" s="31"/>
      <c r="F13" s="30"/>
      <c r="G13" s="32"/>
    </row>
    <row r="14" spans="1:7" x14ac:dyDescent="0.35">
      <c r="A14" s="9" t="s">
        <v>65</v>
      </c>
      <c r="B14" s="24"/>
      <c r="C14" s="24"/>
      <c r="D14" s="17"/>
      <c r="E14" s="33">
        <f>E12</f>
        <v>17058257819</v>
      </c>
      <c r="F14" s="34"/>
      <c r="G14" s="33">
        <v>19889504447</v>
      </c>
    </row>
    <row r="15" spans="1:7" x14ac:dyDescent="0.35">
      <c r="A15" s="3"/>
      <c r="B15" s="7"/>
      <c r="C15" s="7"/>
      <c r="D15" s="17"/>
      <c r="E15" s="29"/>
      <c r="F15" s="30"/>
      <c r="G15" s="7"/>
    </row>
    <row r="16" spans="1:7" x14ac:dyDescent="0.35">
      <c r="A16" s="9"/>
      <c r="B16" s="2"/>
      <c r="C16" s="2"/>
      <c r="D16" s="17"/>
      <c r="E16" s="29"/>
      <c r="F16" s="30"/>
      <c r="G16" s="7"/>
    </row>
    <row r="17" spans="1:7" x14ac:dyDescent="0.35">
      <c r="A17" s="3" t="s">
        <v>66</v>
      </c>
      <c r="B17" s="3"/>
      <c r="C17" s="3"/>
      <c r="D17" s="17" t="s">
        <v>67</v>
      </c>
      <c r="E17" s="29">
        <f>[1]wtb!N288</f>
        <v>14760188136.183334</v>
      </c>
      <c r="F17" s="30"/>
      <c r="G17" s="29">
        <v>14116651286.590572</v>
      </c>
    </row>
    <row r="18" spans="1:7" x14ac:dyDescent="0.35">
      <c r="A18" s="3"/>
      <c r="B18" s="7"/>
      <c r="C18" s="7"/>
      <c r="D18" s="17"/>
      <c r="E18" s="29"/>
      <c r="F18" s="30"/>
      <c r="G18" s="7"/>
    </row>
    <row r="19" spans="1:7" x14ac:dyDescent="0.35">
      <c r="A19" s="9" t="s">
        <v>68</v>
      </c>
      <c r="B19" s="2"/>
      <c r="C19" s="2"/>
      <c r="D19" s="17"/>
      <c r="E19" s="33">
        <f>E17</f>
        <v>14760188136.183334</v>
      </c>
      <c r="F19" s="34"/>
      <c r="G19" s="33">
        <v>14116651286.590572</v>
      </c>
    </row>
    <row r="20" spans="1:7" x14ac:dyDescent="0.35">
      <c r="A20" s="3"/>
      <c r="B20" s="7"/>
      <c r="C20" s="7"/>
      <c r="D20" s="17"/>
      <c r="E20" s="29"/>
      <c r="F20" s="30"/>
      <c r="G20" s="7"/>
    </row>
    <row r="21" spans="1:7" x14ac:dyDescent="0.35">
      <c r="A21" s="9" t="s">
        <v>69</v>
      </c>
      <c r="B21" s="24"/>
      <c r="C21" s="24"/>
      <c r="D21" s="17"/>
      <c r="E21" s="33">
        <f>E14-E19</f>
        <v>2298069682.8166656</v>
      </c>
      <c r="F21" s="34"/>
      <c r="G21" s="33">
        <v>5772853160.4094276</v>
      </c>
    </row>
    <row r="22" spans="1:7" x14ac:dyDescent="0.35">
      <c r="A22" s="3"/>
      <c r="B22" s="7"/>
      <c r="C22" s="7"/>
      <c r="D22" s="17"/>
      <c r="E22" s="29"/>
      <c r="F22" s="30"/>
      <c r="G22" s="7"/>
    </row>
    <row r="23" spans="1:7" x14ac:dyDescent="0.35">
      <c r="A23" s="9" t="s">
        <v>70</v>
      </c>
      <c r="B23" s="2"/>
      <c r="C23" s="2"/>
      <c r="D23" s="4"/>
      <c r="E23" s="7"/>
      <c r="F23" s="8"/>
      <c r="G23" s="7"/>
    </row>
    <row r="24" spans="1:7" x14ac:dyDescent="0.35">
      <c r="A24" s="9"/>
      <c r="B24" s="2"/>
      <c r="C24" s="2"/>
      <c r="D24" s="17"/>
      <c r="E24" s="7"/>
      <c r="F24" s="8"/>
      <c r="G24" s="7"/>
    </row>
    <row r="25" spans="1:7" x14ac:dyDescent="0.35">
      <c r="A25" s="3" t="s">
        <v>71</v>
      </c>
      <c r="B25" s="7"/>
      <c r="C25" s="7"/>
      <c r="D25" s="17"/>
      <c r="E25" s="7">
        <v>0</v>
      </c>
      <c r="F25" s="8"/>
      <c r="G25" s="7">
        <v>0</v>
      </c>
    </row>
    <row r="26" spans="1:7" x14ac:dyDescent="0.35">
      <c r="A26" s="3" t="s">
        <v>72</v>
      </c>
      <c r="B26" s="7"/>
      <c r="C26" s="7"/>
      <c r="D26" s="17"/>
      <c r="E26" s="7">
        <v>0</v>
      </c>
      <c r="F26" s="8"/>
      <c r="G26" s="7">
        <v>0</v>
      </c>
    </row>
    <row r="27" spans="1:7" x14ac:dyDescent="0.35">
      <c r="A27" s="3" t="s">
        <v>73</v>
      </c>
      <c r="B27" s="7"/>
      <c r="C27" s="7"/>
      <c r="D27" s="17"/>
      <c r="E27" s="7">
        <f>[1]wtb!K111</f>
        <v>-450782502</v>
      </c>
      <c r="F27" s="8"/>
      <c r="G27" s="7">
        <v>-1595382766</v>
      </c>
    </row>
    <row r="28" spans="1:7" x14ac:dyDescent="0.35">
      <c r="A28" s="3"/>
      <c r="B28" s="7"/>
      <c r="C28" s="7"/>
      <c r="D28" s="17"/>
      <c r="E28" s="8"/>
      <c r="F28" s="8"/>
      <c r="G28" s="8"/>
    </row>
    <row r="29" spans="1:7" x14ac:dyDescent="0.35">
      <c r="A29" s="9" t="s">
        <v>74</v>
      </c>
      <c r="B29" s="24"/>
      <c r="C29" s="24"/>
      <c r="D29" s="17"/>
      <c r="E29" s="11">
        <f>SUM(E25:E27)</f>
        <v>-450782502</v>
      </c>
      <c r="F29" s="10"/>
      <c r="G29" s="11">
        <v>-1595382766</v>
      </c>
    </row>
    <row r="30" spans="1:7" x14ac:dyDescent="0.35">
      <c r="A30" s="9"/>
      <c r="B30" s="24"/>
      <c r="C30" s="24"/>
      <c r="D30" s="17"/>
      <c r="E30" s="11"/>
      <c r="F30" s="10"/>
      <c r="G30" s="11"/>
    </row>
    <row r="31" spans="1:7" x14ac:dyDescent="0.35">
      <c r="A31" s="9" t="s">
        <v>75</v>
      </c>
      <c r="B31" s="2"/>
      <c r="C31" s="2"/>
      <c r="D31" s="17"/>
      <c r="E31" s="11">
        <f>E29+E21</f>
        <v>1847287180.8166656</v>
      </c>
      <c r="F31" s="10"/>
      <c r="G31" s="11">
        <v>4177470394.4094276</v>
      </c>
    </row>
    <row r="32" spans="1:7" x14ac:dyDescent="0.35">
      <c r="A32" s="9" t="s">
        <v>76</v>
      </c>
      <c r="B32" s="2"/>
      <c r="C32" s="2"/>
      <c r="D32" s="17"/>
      <c r="E32" s="10">
        <f>G38</f>
        <v>36705890030.959427</v>
      </c>
      <c r="F32" s="10"/>
      <c r="G32" s="10">
        <v>32528419636.549999</v>
      </c>
    </row>
    <row r="33" spans="1:7" x14ac:dyDescent="0.35">
      <c r="A33" s="9" t="s">
        <v>77</v>
      </c>
      <c r="B33" s="2"/>
      <c r="C33" s="2"/>
      <c r="D33" s="17"/>
      <c r="E33" s="7"/>
      <c r="F33" s="8"/>
      <c r="G33" s="7"/>
    </row>
    <row r="34" spans="1:7" x14ac:dyDescent="0.35">
      <c r="A34" s="3" t="s">
        <v>78</v>
      </c>
      <c r="B34" s="7"/>
      <c r="C34" s="7"/>
      <c r="D34" s="17"/>
      <c r="E34" s="7">
        <v>0</v>
      </c>
      <c r="F34" s="8"/>
      <c r="G34" s="7">
        <v>0</v>
      </c>
    </row>
    <row r="35" spans="1:7" x14ac:dyDescent="0.35">
      <c r="A35" s="9" t="s">
        <v>79</v>
      </c>
      <c r="B35" s="2"/>
      <c r="C35" s="2"/>
      <c r="D35" s="17"/>
      <c r="E35" s="11">
        <f>+E34</f>
        <v>0</v>
      </c>
      <c r="F35" s="10"/>
      <c r="G35" s="11">
        <v>0</v>
      </c>
    </row>
    <row r="36" spans="1:7" x14ac:dyDescent="0.35">
      <c r="A36" s="3"/>
      <c r="B36" s="7"/>
      <c r="C36" s="7"/>
      <c r="D36" s="17"/>
      <c r="E36" s="7"/>
      <c r="F36" s="8"/>
      <c r="G36" s="7"/>
    </row>
    <row r="37" spans="1:7" x14ac:dyDescent="0.35">
      <c r="A37" s="3"/>
      <c r="B37" s="7"/>
      <c r="C37" s="7"/>
      <c r="D37" s="17"/>
      <c r="E37" s="7"/>
      <c r="F37" s="7"/>
      <c r="G37" s="7"/>
    </row>
    <row r="38" spans="1:7" ht="15" thickBot="1" x14ac:dyDescent="0.4">
      <c r="A38" s="12" t="s">
        <v>80</v>
      </c>
      <c r="B38" s="13"/>
      <c r="C38" s="13"/>
      <c r="D38" s="13"/>
      <c r="E38" s="13">
        <f>E31+E32</f>
        <v>38553177211.776093</v>
      </c>
      <c r="F38" s="13"/>
      <c r="G38" s="13">
        <f>G32+G31</f>
        <v>36705890030.959427</v>
      </c>
    </row>
    <row r="39" spans="1:7" ht="15" thickTop="1" x14ac:dyDescent="0.35">
      <c r="A39" s="14"/>
      <c r="B39" s="8"/>
      <c r="C39" s="8"/>
      <c r="D39" s="8"/>
      <c r="E39" s="8" t="s">
        <v>81</v>
      </c>
      <c r="F39" s="8"/>
      <c r="G39" s="8"/>
    </row>
    <row r="40" spans="1:7" x14ac:dyDescent="0.35">
      <c r="A40" s="45" t="s">
        <v>56</v>
      </c>
      <c r="B40" s="45"/>
      <c r="C40" s="45"/>
      <c r="D40" s="45"/>
      <c r="E40" s="45"/>
      <c r="F40" s="45"/>
      <c r="G40" s="45"/>
    </row>
    <row r="41" spans="1:7" x14ac:dyDescent="0.35">
      <c r="A41" s="45" t="s">
        <v>82</v>
      </c>
      <c r="B41" s="45"/>
      <c r="C41" s="45"/>
      <c r="D41" s="45"/>
      <c r="E41" s="45"/>
      <c r="F41" s="45"/>
      <c r="G41" s="45"/>
    </row>
  </sheetData>
  <mergeCells count="7">
    <mergeCell ref="A41:G41"/>
    <mergeCell ref="A2:G2"/>
    <mergeCell ref="A3:G3"/>
    <mergeCell ref="A4:G4"/>
    <mergeCell ref="A5:G5"/>
    <mergeCell ref="A6:G6"/>
    <mergeCell ref="A40:G40"/>
  </mergeCells>
  <printOptions horizontalCentered="1"/>
  <pageMargins left="0.45" right="0.45" top="0.5" bottom="0.5" header="0.3" footer="0.3"/>
  <pageSetup paperSize="9" scale="8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topLeftCell="A2" workbookViewId="0">
      <selection sqref="A1:G1"/>
    </sheetView>
  </sheetViews>
  <sheetFormatPr defaultRowHeight="14.5" x14ac:dyDescent="0.35"/>
  <cols>
    <col min="1" max="1" width="48.26953125" customWidth="1"/>
    <col min="2" max="2" width="2.26953125" customWidth="1"/>
    <col min="3" max="3" width="2.6328125" customWidth="1"/>
    <col min="4" max="4" width="6.08984375" customWidth="1"/>
    <col min="5" max="5" width="17.26953125" customWidth="1"/>
    <col min="6" max="6" width="3.7265625" customWidth="1"/>
    <col min="7" max="7" width="18.6328125" customWidth="1"/>
  </cols>
  <sheetData>
    <row r="1" spans="1:7" x14ac:dyDescent="0.35">
      <c r="A1" s="43" t="s">
        <v>58</v>
      </c>
      <c r="B1" s="43"/>
      <c r="C1" s="43"/>
      <c r="D1" s="43"/>
      <c r="E1" s="43"/>
      <c r="F1" s="43"/>
      <c r="G1" s="43"/>
    </row>
    <row r="2" spans="1:7" x14ac:dyDescent="0.35">
      <c r="A2" s="43" t="s">
        <v>83</v>
      </c>
      <c r="B2" s="43"/>
      <c r="C2" s="43"/>
      <c r="D2" s="43"/>
      <c r="E2" s="43"/>
      <c r="F2" s="43"/>
      <c r="G2" s="43"/>
    </row>
    <row r="3" spans="1:7" x14ac:dyDescent="0.35">
      <c r="A3" s="43" t="s">
        <v>84</v>
      </c>
      <c r="B3" s="43"/>
      <c r="C3" s="43"/>
      <c r="D3" s="43"/>
      <c r="E3" s="43"/>
      <c r="F3" s="43"/>
      <c r="G3" s="43"/>
    </row>
    <row r="4" spans="1:7" x14ac:dyDescent="0.35">
      <c r="A4" s="43" t="s">
        <v>2</v>
      </c>
      <c r="B4" s="43"/>
      <c r="C4" s="43"/>
      <c r="D4" s="43"/>
      <c r="E4" s="43"/>
      <c r="F4" s="43"/>
      <c r="G4" s="43"/>
    </row>
    <row r="5" spans="1:7" x14ac:dyDescent="0.35">
      <c r="A5" s="49" t="s">
        <v>61</v>
      </c>
      <c r="B5" s="49"/>
      <c r="C5" s="49"/>
      <c r="D5" s="49"/>
      <c r="E5" s="49"/>
      <c r="F5" s="49"/>
      <c r="G5" s="49"/>
    </row>
    <row r="6" spans="1:7" ht="15" thickBot="1" x14ac:dyDescent="0.4">
      <c r="A6" s="3"/>
      <c r="B6" s="27"/>
      <c r="C6" s="27"/>
      <c r="D6" s="27"/>
      <c r="E6" s="27"/>
      <c r="F6" s="27"/>
      <c r="G6" s="35"/>
    </row>
    <row r="7" spans="1:7" ht="15" thickBot="1" x14ac:dyDescent="0.4">
      <c r="A7" s="5" t="s">
        <v>4</v>
      </c>
      <c r="B7" s="36"/>
      <c r="C7" s="36"/>
      <c r="D7" s="36"/>
      <c r="E7" s="6" t="s">
        <v>6</v>
      </c>
      <c r="F7" s="6"/>
      <c r="G7" s="6" t="s">
        <v>7</v>
      </c>
    </row>
    <row r="8" spans="1:7" x14ac:dyDescent="0.35">
      <c r="A8" s="3"/>
      <c r="B8" s="7"/>
      <c r="C8" s="7"/>
      <c r="D8" s="7"/>
      <c r="E8" s="7"/>
      <c r="F8" s="7"/>
      <c r="G8" s="7"/>
    </row>
    <row r="9" spans="1:7" x14ac:dyDescent="0.35">
      <c r="A9" s="9" t="s">
        <v>85</v>
      </c>
      <c r="B9" s="2"/>
      <c r="C9" s="2"/>
      <c r="D9" s="2"/>
      <c r="E9" s="2"/>
      <c r="F9" s="2"/>
      <c r="G9" s="2"/>
    </row>
    <row r="10" spans="1:7" x14ac:dyDescent="0.35">
      <c r="A10" s="3"/>
      <c r="B10" s="7"/>
      <c r="C10" s="7"/>
      <c r="D10" s="7"/>
      <c r="E10" s="7"/>
      <c r="F10" s="7"/>
      <c r="G10" s="7"/>
    </row>
    <row r="11" spans="1:7" x14ac:dyDescent="0.35">
      <c r="A11" s="3" t="s">
        <v>86</v>
      </c>
      <c r="B11" s="7"/>
      <c r="C11" s="7"/>
      <c r="D11" s="7"/>
      <c r="E11" s="7">
        <f>[1]lr!E21</f>
        <v>2298069682.8166656</v>
      </c>
      <c r="F11" s="7"/>
      <c r="G11" s="7">
        <v>5772853160.4094276</v>
      </c>
    </row>
    <row r="12" spans="1:7" x14ac:dyDescent="0.35">
      <c r="A12" s="3" t="s">
        <v>87</v>
      </c>
      <c r="B12" s="7"/>
      <c r="C12" s="7"/>
      <c r="D12" s="7"/>
      <c r="E12" s="7"/>
      <c r="F12" s="7"/>
      <c r="G12" s="7"/>
    </row>
    <row r="13" spans="1:7" x14ac:dyDescent="0.35">
      <c r="A13" s="3" t="s">
        <v>88</v>
      </c>
      <c r="B13" s="7"/>
      <c r="C13" s="7"/>
      <c r="D13" s="7"/>
      <c r="E13" s="7">
        <f>[1]wtb!K272+[1]wtb!K273+[1]wtb!K274+9357340</f>
        <v>1991398710.1833334</v>
      </c>
      <c r="F13" s="7"/>
      <c r="G13" s="7">
        <v>2016124740.0166667</v>
      </c>
    </row>
    <row r="14" spans="1:7" x14ac:dyDescent="0.35">
      <c r="A14" s="3"/>
      <c r="B14" s="7"/>
      <c r="C14" s="7"/>
      <c r="D14" s="7"/>
      <c r="E14" s="7"/>
      <c r="F14" s="7"/>
      <c r="G14" s="7"/>
    </row>
    <row r="15" spans="1:7" x14ac:dyDescent="0.35">
      <c r="A15" s="9" t="s">
        <v>89</v>
      </c>
      <c r="B15" s="2"/>
      <c r="C15" s="2"/>
      <c r="D15" s="2"/>
      <c r="E15" s="11">
        <f>SUM(E11:E13)</f>
        <v>4289468392.999999</v>
      </c>
      <c r="F15" s="11"/>
      <c r="G15" s="11">
        <v>7788977900.4260941</v>
      </c>
    </row>
    <row r="16" spans="1:7" x14ac:dyDescent="0.35">
      <c r="A16" s="3"/>
      <c r="B16" s="7"/>
      <c r="C16" s="7"/>
      <c r="D16" s="7"/>
      <c r="E16" s="7"/>
      <c r="F16" s="7"/>
      <c r="G16" s="7"/>
    </row>
    <row r="17" spans="1:7" x14ac:dyDescent="0.35">
      <c r="A17" s="3" t="s">
        <v>90</v>
      </c>
      <c r="B17" s="7"/>
      <c r="C17" s="7"/>
      <c r="D17" s="7"/>
      <c r="E17" s="7"/>
      <c r="F17" s="7"/>
      <c r="G17" s="7"/>
    </row>
    <row r="18" spans="1:7" x14ac:dyDescent="0.35">
      <c r="A18" s="3" t="s">
        <v>91</v>
      </c>
      <c r="B18" s="7"/>
      <c r="C18" s="7"/>
      <c r="D18" s="7"/>
      <c r="E18" s="7"/>
      <c r="F18" s="7"/>
      <c r="G18" s="7"/>
    </row>
    <row r="19" spans="1:7" x14ac:dyDescent="0.35">
      <c r="A19" s="3" t="s">
        <v>92</v>
      </c>
      <c r="B19" s="7"/>
      <c r="C19" s="7"/>
      <c r="D19" s="7"/>
      <c r="E19" s="7">
        <f>[1]ner!I15</f>
        <v>-907570246</v>
      </c>
      <c r="F19" s="7"/>
      <c r="G19" s="7">
        <v>2409842048</v>
      </c>
    </row>
    <row r="20" spans="1:7" x14ac:dyDescent="0.35">
      <c r="A20" s="3" t="s">
        <v>93</v>
      </c>
      <c r="B20" s="7"/>
      <c r="C20" s="7"/>
      <c r="D20" s="7"/>
      <c r="E20" s="7">
        <f>[1]ner!I16</f>
        <v>-3822825468</v>
      </c>
      <c r="F20" s="7"/>
      <c r="G20" s="7">
        <v>506044415</v>
      </c>
    </row>
    <row r="21" spans="1:7" x14ac:dyDescent="0.35">
      <c r="A21" s="3" t="s">
        <v>94</v>
      </c>
      <c r="B21" s="7"/>
      <c r="C21" s="7"/>
      <c r="D21" s="7"/>
      <c r="E21" s="7">
        <f>[1]ner!I17</f>
        <v>-129833330</v>
      </c>
      <c r="F21" s="7"/>
      <c r="G21" s="7">
        <v>70000000</v>
      </c>
    </row>
    <row r="22" spans="1:7" x14ac:dyDescent="0.35">
      <c r="A22" s="3"/>
      <c r="B22" s="7"/>
      <c r="C22" s="7"/>
      <c r="D22" s="7"/>
      <c r="E22" s="7"/>
      <c r="F22" s="7"/>
      <c r="G22" s="7"/>
    </row>
    <row r="23" spans="1:7" x14ac:dyDescent="0.35">
      <c r="A23" s="3" t="s">
        <v>95</v>
      </c>
      <c r="B23" s="7"/>
      <c r="C23" s="7"/>
      <c r="D23" s="7"/>
      <c r="E23" s="7"/>
      <c r="F23" s="7"/>
      <c r="G23" s="7"/>
    </row>
    <row r="24" spans="1:7" x14ac:dyDescent="0.35">
      <c r="A24" s="3" t="s">
        <v>96</v>
      </c>
      <c r="B24" s="7"/>
      <c r="C24" s="7"/>
      <c r="D24" s="7"/>
      <c r="E24" s="7">
        <f>[1]ner!I43</f>
        <v>1153657845.96</v>
      </c>
      <c r="F24" s="7"/>
      <c r="G24" s="7">
        <v>101359820</v>
      </c>
    </row>
    <row r="25" spans="1:7" x14ac:dyDescent="0.35">
      <c r="A25" s="3" t="s">
        <v>97</v>
      </c>
      <c r="B25" s="7"/>
      <c r="C25" s="7"/>
      <c r="D25" s="7"/>
      <c r="E25" s="7">
        <f>[1]ner!I41</f>
        <v>-16990000</v>
      </c>
      <c r="F25" s="7"/>
      <c r="G25" s="7">
        <v>-183396183</v>
      </c>
    </row>
    <row r="26" spans="1:7" x14ac:dyDescent="0.35">
      <c r="A26" s="3" t="s">
        <v>98</v>
      </c>
      <c r="B26" s="7"/>
      <c r="C26" s="7"/>
      <c r="D26" s="7"/>
      <c r="E26" s="7">
        <f>[1]ner!I42</f>
        <v>-3971195645.1900005</v>
      </c>
      <c r="F26" s="7"/>
      <c r="G26" s="7">
        <v>1986972012</v>
      </c>
    </row>
    <row r="27" spans="1:7" x14ac:dyDescent="0.35">
      <c r="A27" s="3" t="s">
        <v>99</v>
      </c>
      <c r="B27" s="7"/>
      <c r="C27" s="7"/>
      <c r="D27" s="7"/>
      <c r="E27" s="7"/>
      <c r="F27" s="7"/>
      <c r="G27" s="7"/>
    </row>
    <row r="28" spans="1:7" x14ac:dyDescent="0.35">
      <c r="A28" s="9" t="s">
        <v>100</v>
      </c>
      <c r="B28" s="2"/>
      <c r="C28" s="2"/>
      <c r="D28" s="2"/>
      <c r="E28" s="11">
        <f>SUM(E19:E26)</f>
        <v>-7694756843.2300005</v>
      </c>
      <c r="F28" s="11">
        <f t="shared" ref="F28:G28" si="0">SUM(F19:F26)</f>
        <v>0</v>
      </c>
      <c r="G28" s="11">
        <f t="shared" si="0"/>
        <v>4890822112</v>
      </c>
    </row>
    <row r="29" spans="1:7" x14ac:dyDescent="0.35">
      <c r="A29" s="3"/>
      <c r="B29" s="7"/>
      <c r="C29" s="7"/>
      <c r="D29" s="7"/>
      <c r="E29" s="7"/>
      <c r="F29" s="7"/>
      <c r="G29" s="7"/>
    </row>
    <row r="30" spans="1:7" x14ac:dyDescent="0.35">
      <c r="A30" s="9" t="s">
        <v>101</v>
      </c>
      <c r="B30" s="2"/>
      <c r="C30" s="2"/>
      <c r="D30" s="2"/>
      <c r="E30" s="7"/>
      <c r="F30" s="7"/>
      <c r="G30" s="7"/>
    </row>
    <row r="31" spans="1:7" x14ac:dyDescent="0.35">
      <c r="A31" s="9"/>
      <c r="B31" s="2"/>
      <c r="C31" s="2"/>
      <c r="D31" s="2"/>
      <c r="E31" s="7"/>
      <c r="F31" s="7"/>
      <c r="G31" s="7"/>
    </row>
    <row r="32" spans="1:7" x14ac:dyDescent="0.35">
      <c r="A32" s="3" t="s">
        <v>102</v>
      </c>
      <c r="B32" s="7"/>
      <c r="C32" s="7"/>
      <c r="D32" s="7"/>
      <c r="E32" s="7">
        <f>-'[1]AT 014'!H173</f>
        <v>-720985000</v>
      </c>
      <c r="F32" s="7"/>
      <c r="G32" s="7">
        <v>-187000000</v>
      </c>
    </row>
    <row r="33" spans="1:7" x14ac:dyDescent="0.35">
      <c r="A33" s="3" t="s">
        <v>103</v>
      </c>
      <c r="B33" s="7"/>
      <c r="C33" s="7"/>
      <c r="D33" s="7"/>
      <c r="E33" s="7">
        <f>'[1]aset sewa'!H16</f>
        <v>0</v>
      </c>
      <c r="F33" s="7"/>
      <c r="G33" s="7">
        <v>597027100</v>
      </c>
    </row>
    <row r="34" spans="1:7" x14ac:dyDescent="0.35">
      <c r="A34" s="3" t="s">
        <v>104</v>
      </c>
      <c r="B34" s="7"/>
      <c r="C34" s="7"/>
      <c r="D34" s="7"/>
      <c r="E34" s="7">
        <f>[1]ner!I29</f>
        <v>4894620915</v>
      </c>
      <c r="F34" s="7"/>
      <c r="G34" s="7">
        <f>-6631157412</f>
        <v>-6631157412</v>
      </c>
    </row>
    <row r="35" spans="1:7" x14ac:dyDescent="0.35">
      <c r="A35" s="3" t="s">
        <v>105</v>
      </c>
      <c r="B35" s="7"/>
      <c r="C35" s="7"/>
      <c r="D35" s="7"/>
      <c r="E35" s="7">
        <f>[1]ner!I31</f>
        <v>8265492.0210635476</v>
      </c>
      <c r="F35" s="7"/>
      <c r="G35" s="7">
        <v>47792992</v>
      </c>
    </row>
    <row r="36" spans="1:7" x14ac:dyDescent="0.35">
      <c r="A36" s="3"/>
      <c r="B36" s="7"/>
      <c r="C36" s="7"/>
      <c r="D36" s="7"/>
      <c r="E36" s="7"/>
      <c r="F36" s="7"/>
      <c r="G36" s="7"/>
    </row>
    <row r="37" spans="1:7" x14ac:dyDescent="0.35">
      <c r="A37" s="9" t="s">
        <v>106</v>
      </c>
      <c r="B37" s="2"/>
      <c r="C37" s="2"/>
      <c r="D37" s="2"/>
      <c r="E37" s="11">
        <f>SUM(E32:E36)</f>
        <v>4181901407.0210633</v>
      </c>
      <c r="F37" s="11">
        <f t="shared" ref="F37:G37" si="1">SUM(F32:F36)</f>
        <v>0</v>
      </c>
      <c r="G37" s="11">
        <f t="shared" si="1"/>
        <v>-6173337320</v>
      </c>
    </row>
    <row r="38" spans="1:7" x14ac:dyDescent="0.35">
      <c r="A38" s="3"/>
      <c r="B38" s="27"/>
      <c r="C38" s="27"/>
      <c r="D38" s="27"/>
      <c r="E38" s="27"/>
      <c r="F38" s="27"/>
      <c r="G38" s="27"/>
    </row>
    <row r="39" spans="1:7" x14ac:dyDescent="0.35">
      <c r="A39" s="9" t="s">
        <v>107</v>
      </c>
      <c r="B39" s="2"/>
      <c r="C39" s="2"/>
      <c r="D39" s="2"/>
      <c r="E39" s="7"/>
      <c r="F39" s="7"/>
      <c r="G39" s="7"/>
    </row>
    <row r="40" spans="1:7" x14ac:dyDescent="0.35">
      <c r="A40" s="3"/>
      <c r="B40" s="7"/>
      <c r="C40" s="7"/>
      <c r="D40" s="7"/>
      <c r="E40" s="7"/>
      <c r="F40" s="7"/>
      <c r="G40" s="7"/>
    </row>
    <row r="41" spans="1:7" x14ac:dyDescent="0.35">
      <c r="A41" s="3" t="s">
        <v>108</v>
      </c>
      <c r="B41" s="7"/>
      <c r="C41" s="7"/>
      <c r="D41" s="7"/>
      <c r="E41" s="7">
        <f>[1]ner!I50</f>
        <v>-58600000</v>
      </c>
      <c r="F41" s="7"/>
      <c r="G41" s="7">
        <v>-433501338</v>
      </c>
    </row>
    <row r="42" spans="1:7" x14ac:dyDescent="0.35">
      <c r="A42" s="3" t="s">
        <v>109</v>
      </c>
      <c r="B42" s="7"/>
      <c r="C42" s="7"/>
      <c r="D42" s="7"/>
      <c r="E42" s="7">
        <f>[1]ner!I51</f>
        <v>-315024042.64401472</v>
      </c>
      <c r="F42" s="7"/>
      <c r="G42" s="7">
        <f>-3993532885</f>
        <v>-3993532885</v>
      </c>
    </row>
    <row r="43" spans="1:7" x14ac:dyDescent="0.35">
      <c r="A43" s="3" t="s">
        <v>110</v>
      </c>
      <c r="B43" s="7"/>
      <c r="C43" s="7"/>
      <c r="D43" s="7"/>
      <c r="E43" s="7">
        <f>[1]ner!I58</f>
        <v>-450782502</v>
      </c>
      <c r="F43" s="7"/>
      <c r="G43" s="7">
        <f>-1595382766</f>
        <v>-1595382766</v>
      </c>
    </row>
    <row r="44" spans="1:7" x14ac:dyDescent="0.35">
      <c r="A44" s="3"/>
      <c r="B44" s="7"/>
      <c r="C44" s="7"/>
      <c r="D44" s="7"/>
      <c r="E44" s="7"/>
      <c r="F44" s="7"/>
      <c r="G44" s="7"/>
    </row>
    <row r="45" spans="1:7" x14ac:dyDescent="0.35">
      <c r="A45" s="9" t="s">
        <v>111</v>
      </c>
      <c r="B45" s="2"/>
      <c r="C45" s="2"/>
      <c r="D45" s="2"/>
      <c r="E45" s="11">
        <f>SUM(E41:E43)</f>
        <v>-824406544.64401472</v>
      </c>
      <c r="F45" s="11"/>
      <c r="G45" s="11">
        <f>SUM(G41:G43)</f>
        <v>-6022416989</v>
      </c>
    </row>
    <row r="46" spans="1:7" x14ac:dyDescent="0.35">
      <c r="A46" s="3"/>
      <c r="B46" s="7"/>
      <c r="C46" s="7"/>
      <c r="D46" s="7"/>
      <c r="E46" s="7"/>
      <c r="F46" s="7"/>
      <c r="G46" s="7"/>
    </row>
    <row r="47" spans="1:7" x14ac:dyDescent="0.35">
      <c r="A47" s="3" t="s">
        <v>112</v>
      </c>
      <c r="B47" s="7"/>
      <c r="C47" s="7"/>
      <c r="D47" s="7"/>
      <c r="E47" s="7">
        <f>E45+E37+E28+E15</f>
        <v>-47793587.852952957</v>
      </c>
      <c r="F47" s="7"/>
      <c r="G47" s="7">
        <v>484045703</v>
      </c>
    </row>
    <row r="48" spans="1:7" x14ac:dyDescent="0.35">
      <c r="A48" s="3" t="s">
        <v>113</v>
      </c>
      <c r="B48" s="7"/>
      <c r="C48" s="7"/>
      <c r="D48" s="7"/>
      <c r="E48" s="7">
        <f>+G50</f>
        <v>1166346182</v>
      </c>
      <c r="F48" s="7"/>
      <c r="G48" s="7">
        <v>682300479</v>
      </c>
    </row>
    <row r="49" spans="1:7" x14ac:dyDescent="0.35">
      <c r="A49" s="3"/>
      <c r="B49" s="7"/>
      <c r="C49" s="7"/>
      <c r="D49" s="7"/>
      <c r="E49" s="7"/>
      <c r="F49" s="7"/>
      <c r="G49" s="7"/>
    </row>
    <row r="50" spans="1:7" ht="15" thickBot="1" x14ac:dyDescent="0.4">
      <c r="A50" s="12" t="s">
        <v>114</v>
      </c>
      <c r="B50" s="13"/>
      <c r="C50" s="13"/>
      <c r="D50" s="13"/>
      <c r="E50" s="13">
        <f>SUM(E47:E48)</f>
        <v>1118552594.147047</v>
      </c>
      <c r="F50" s="13">
        <f t="shared" ref="F50:G50" si="2">SUM(F47:F48)</f>
        <v>0</v>
      </c>
      <c r="G50" s="13">
        <f t="shared" si="2"/>
        <v>1166346182</v>
      </c>
    </row>
    <row r="51" spans="1:7" ht="15" thickTop="1" x14ac:dyDescent="0.35">
      <c r="A51" s="14"/>
      <c r="B51" s="8"/>
      <c r="C51" s="8"/>
      <c r="D51" s="8"/>
      <c r="E51" s="8"/>
      <c r="F51" s="8"/>
      <c r="G51" s="8"/>
    </row>
    <row r="52" spans="1:7" x14ac:dyDescent="0.35">
      <c r="A52" s="45" t="s">
        <v>56</v>
      </c>
      <c r="B52" s="45"/>
      <c r="C52" s="45"/>
      <c r="D52" s="45"/>
      <c r="E52" s="45"/>
      <c r="F52" s="45"/>
      <c r="G52" s="45"/>
    </row>
    <row r="53" spans="1:7" x14ac:dyDescent="0.35">
      <c r="A53" s="45" t="s">
        <v>82</v>
      </c>
      <c r="B53" s="45"/>
      <c r="C53" s="45"/>
      <c r="D53" s="45"/>
      <c r="E53" s="45"/>
      <c r="F53" s="45"/>
      <c r="G53" s="45"/>
    </row>
  </sheetData>
  <mergeCells count="7">
    <mergeCell ref="A53:G53"/>
    <mergeCell ref="A1:G1"/>
    <mergeCell ref="A2:G2"/>
    <mergeCell ref="A3:G3"/>
    <mergeCell ref="A4:G4"/>
    <mergeCell ref="A5:G5"/>
    <mergeCell ref="A52:G52"/>
  </mergeCells>
  <printOptions horizontalCentered="1"/>
  <pageMargins left="0.45" right="0.45" top="0.5" bottom="0.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Profil</vt:lpstr>
      <vt:lpstr>LPK</vt:lpstr>
      <vt:lpstr>Ir</vt:lpstr>
      <vt:lpstr>akas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NELAWATI</dc:creator>
  <cp:lastModifiedBy>ASUS</cp:lastModifiedBy>
  <cp:lastPrinted>2018-01-04T08:56:14Z</cp:lastPrinted>
  <dcterms:created xsi:type="dcterms:W3CDTF">2016-09-07T04:29:01Z</dcterms:created>
  <dcterms:modified xsi:type="dcterms:W3CDTF">2021-06-23T00:54:22Z</dcterms:modified>
</cp:coreProperties>
</file>