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al_ninuk\SOAL PA\"/>
    </mc:Choice>
  </mc:AlternateContent>
  <xr:revisionPtr revIDLastSave="0" documentId="13_ncr:1_{49E2DE6A-78C4-4EBE-B0E9-12B0458451F4}" xr6:coauthVersionLast="45" xr6:coauthVersionMax="45" xr10:uidLastSave="{00000000-0000-0000-0000-000000000000}"/>
  <bookViews>
    <workbookView xWindow="-120" yWindow="-120" windowWidth="20730" windowHeight="11160" xr2:uid="{3835EF6E-AFA1-4ED8-B123-BD4BB08DF8B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47" i="1" l="1"/>
  <c r="AA47" i="1"/>
  <c r="AB45" i="1"/>
  <c r="AB40" i="1"/>
  <c r="AB37" i="1"/>
  <c r="AA36" i="1"/>
  <c r="AB34" i="1"/>
  <c r="AB31" i="1"/>
  <c r="AA30" i="1"/>
  <c r="S34" i="1"/>
  <c r="T33" i="1"/>
  <c r="S33" i="1"/>
  <c r="S29" i="1"/>
  <c r="S32" i="1"/>
  <c r="S31" i="1"/>
  <c r="T32" i="1"/>
  <c r="T31" i="1"/>
  <c r="T30" i="1"/>
  <c r="T29" i="1"/>
  <c r="S30" i="1"/>
  <c r="Q64" i="1"/>
  <c r="P64" i="1"/>
  <c r="Q63" i="1"/>
  <c r="Q61" i="1"/>
  <c r="P56" i="1"/>
  <c r="P57" i="1"/>
  <c r="Q58" i="1"/>
  <c r="Q54" i="1"/>
  <c r="Q52" i="1"/>
  <c r="Q49" i="1"/>
  <c r="Q47" i="1"/>
  <c r="Q44" i="1"/>
  <c r="Q43" i="1"/>
  <c r="P42" i="1"/>
  <c r="Q37" i="1"/>
  <c r="Q35" i="1"/>
  <c r="Q33" i="1"/>
  <c r="Q28" i="1"/>
</calcChain>
</file>

<file path=xl/sharedStrings.xml><?xml version="1.0" encoding="utf-8"?>
<sst xmlns="http://schemas.openxmlformats.org/spreadsheetml/2006/main" count="125" uniqueCount="68">
  <si>
    <t>Bright Co. is a merchandising business. The account balances for Bright Co. as of December 1, 2019 are as follows:</t>
  </si>
  <si>
    <t>Cash</t>
  </si>
  <si>
    <t xml:space="preserve">Accounts Receivable </t>
  </si>
  <si>
    <t xml:space="preserve">Merchandise Inventory </t>
  </si>
  <si>
    <t xml:space="preserve">Prepaid Insurance </t>
  </si>
  <si>
    <t xml:space="preserve">Store Supplies </t>
  </si>
  <si>
    <t xml:space="preserve">Store Equipment </t>
  </si>
  <si>
    <t xml:space="preserve">Accumulated Depreciation—Store Equipment </t>
  </si>
  <si>
    <t xml:space="preserve">Accounts Payable </t>
  </si>
  <si>
    <t xml:space="preserve">Expenses Payable </t>
  </si>
  <si>
    <t>—</t>
  </si>
  <si>
    <t xml:space="preserve">Rahman, Capital </t>
  </si>
  <si>
    <t xml:space="preserve">Rahman, Drawing </t>
  </si>
  <si>
    <t xml:space="preserve">Sales </t>
  </si>
  <si>
    <t xml:space="preserve">Sales Returns and Allowances </t>
  </si>
  <si>
    <t xml:space="preserve">Sales Discounts </t>
  </si>
  <si>
    <t xml:space="preserve">Cost of Merchandise Sold </t>
  </si>
  <si>
    <t xml:space="preserve">Sales Salaries Expense </t>
  </si>
  <si>
    <t xml:space="preserve">Advertising Expense </t>
  </si>
  <si>
    <t xml:space="preserve">Depreciation Expense </t>
  </si>
  <si>
    <t xml:space="preserve">Store Supplies Expense </t>
  </si>
  <si>
    <t xml:space="preserve">Miscellaneous Selling Expense </t>
  </si>
  <si>
    <t xml:space="preserve">Office Salaries Expense </t>
  </si>
  <si>
    <t xml:space="preserve">Rent Expense </t>
  </si>
  <si>
    <t xml:space="preserve">Insurance Expense </t>
  </si>
  <si>
    <t xml:space="preserve">Miscellaneous Administrative Expense </t>
  </si>
  <si>
    <t>The following were selected from among the transactions completed by Bright Co. during December 2019:</t>
  </si>
  <si>
    <t>Dec</t>
  </si>
  <si>
    <t>Returned $5,500 of damaged merchandise purchased on Dec 2.</t>
  </si>
  <si>
    <t>Paid for merchandise purchased on Dec 2.</t>
  </si>
  <si>
    <t>Received merchandise returned on sale of Dec 4, $9,000. The cost of the merchandise returned was $6,500.</t>
  </si>
  <si>
    <t>Sold merchandise for cash, $75,000. The cost of the merchandise sold was $50,000.</t>
  </si>
  <si>
    <t>Received cash from sale of Dec 4.</t>
  </si>
  <si>
    <t>Refunded cash on sales made for cash, $7,000. The cost of the merchandise returned was $5,500.</t>
  </si>
  <si>
    <t>At the end of December, the following adjustment data were assembled:</t>
  </si>
  <si>
    <t>a. Merchandise inventory on December 31, $435,000.</t>
  </si>
  <si>
    <t>b. Insurance expired during the year, $6,000.</t>
  </si>
  <si>
    <t>c. Store supplies on hand on December 31, $5,500</t>
  </si>
  <si>
    <t>d. Depreciation for the current year $25,500</t>
  </si>
  <si>
    <t>e. Accrued expenses on December 31:</t>
  </si>
  <si>
    <t>Sales salaries Expense</t>
  </si>
  <si>
    <t>Office salaries Expense</t>
  </si>
  <si>
    <t>Rent Expense</t>
  </si>
  <si>
    <t>Instructions:</t>
  </si>
  <si>
    <t>1. Journalize the transactions for December 2019.</t>
  </si>
  <si>
    <t>2. Post the journal to the general ledger (T Account).</t>
  </si>
  <si>
    <t>3. Prepare an Unadjusted Trial Balance in the spreadsheet.</t>
  </si>
  <si>
    <t>4. Journalize the adjusting entries.</t>
  </si>
  <si>
    <t>5. Complete the spreadsheet.</t>
  </si>
  <si>
    <t>6. Prepare an income statement, a statement of owner’s equity, and a balance sheet.</t>
  </si>
  <si>
    <t>7. Prepare the closing entries and the post-closing trial balance.</t>
  </si>
  <si>
    <t xml:space="preserve">Sold merchandise on account to Norman Co., terms 2/10, n/30, FOB shipping point, $93,000. The cost of the </t>
  </si>
  <si>
    <t>merchandise sold was $82,500, with prepaid freight of $1,500 added  to the invoice.</t>
  </si>
  <si>
    <t xml:space="preserve">Purchased  merchandise on account from Miracle Co., terms 2/10, n/30, FOB shipping point, $75,500, with </t>
  </si>
  <si>
    <t>prepaid freight of $1,500 added  to the invoice.</t>
  </si>
  <si>
    <t>PT KREASI</t>
  </si>
  <si>
    <t>GENERAL JOURNAL</t>
  </si>
  <si>
    <t>Date</t>
  </si>
  <si>
    <t>Description</t>
  </si>
  <si>
    <t>Ref</t>
  </si>
  <si>
    <t>Debit</t>
  </si>
  <si>
    <t>Credit</t>
  </si>
  <si>
    <t>Accounts Payable (Miracle Co.)</t>
  </si>
  <si>
    <t>Accounts Receivable (Norman Co.)</t>
  </si>
  <si>
    <t>D</t>
  </si>
  <si>
    <t>K</t>
  </si>
  <si>
    <t>v</t>
  </si>
  <si>
    <t>ADJUSTING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</si>
</sst>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70" formatCode="_(* #,##0_);_(* \(#,##0\);_(* &quot;-&quot;??_);_(@_)"/>
    <numFmt numFmtId="173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70" fontId="0" fillId="0" borderId="0" xfId="1" applyNumberFormat="1" applyFont="1"/>
    <xf numFmtId="0" fontId="0" fillId="0" borderId="0" xfId="0" applyFont="1"/>
    <xf numFmtId="170" fontId="0" fillId="0" borderId="0" xfId="0" applyNumberFormat="1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6" fontId="0" fillId="0" borderId="0" xfId="0" applyNumberFormat="1" applyFont="1" applyAlignment="1">
      <alignment horizontal="right" vertical="center"/>
    </xf>
    <xf numFmtId="170" fontId="0" fillId="0" borderId="0" xfId="1" applyNumberFormat="1" applyFont="1" applyAlignment="1">
      <alignment horizontal="right" vertical="center"/>
    </xf>
    <xf numFmtId="170" fontId="0" fillId="0" borderId="0" xfId="1" applyNumberFormat="1" applyFont="1" applyAlignment="1">
      <alignment horizontal="left" vertical="center" indent="3"/>
    </xf>
    <xf numFmtId="0" fontId="0" fillId="0" borderId="0" xfId="0" applyFont="1" applyAlignment="1">
      <alignment horizontal="left" vertical="center" indent="5"/>
    </xf>
    <xf numFmtId="0" fontId="3" fillId="0" borderId="0" xfId="0" applyFont="1" applyAlignment="1">
      <alignment horizontal="centerContinuous"/>
    </xf>
    <xf numFmtId="170" fontId="3" fillId="0" borderId="0" xfId="1" applyNumberFormat="1" applyFont="1" applyAlignment="1">
      <alignment horizontal="centerContinuous"/>
    </xf>
    <xf numFmtId="17" fontId="3" fillId="0" borderId="1" xfId="0" applyNumberFormat="1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170" fontId="3" fillId="0" borderId="1" xfId="1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0" fontId="3" fillId="0" borderId="4" xfId="1" applyNumberFormat="1" applyFont="1" applyBorder="1" applyAlignment="1">
      <alignment horizontal="center"/>
    </xf>
    <xf numFmtId="0" fontId="4" fillId="0" borderId="2" xfId="0" applyFont="1" applyBorder="1"/>
    <xf numFmtId="6" fontId="0" fillId="0" borderId="0" xfId="0" applyNumberFormat="1" applyFont="1" applyAlignment="1">
      <alignment horizontal="left" vertical="center"/>
    </xf>
    <xf numFmtId="0" fontId="0" fillId="0" borderId="7" xfId="0" applyFont="1" applyBorder="1"/>
    <xf numFmtId="0" fontId="0" fillId="0" borderId="7" xfId="0" applyFont="1" applyBorder="1" applyAlignment="1">
      <alignment horizontal="left" vertical="center"/>
    </xf>
    <xf numFmtId="0" fontId="4" fillId="0" borderId="7" xfId="0" applyFont="1" applyBorder="1"/>
    <xf numFmtId="170" fontId="4" fillId="0" borderId="4" xfId="1" applyNumberFormat="1" applyFont="1" applyBorder="1"/>
    <xf numFmtId="170" fontId="0" fillId="0" borderId="2" xfId="1" applyNumberFormat="1" applyFont="1" applyBorder="1"/>
    <xf numFmtId="0" fontId="0" fillId="0" borderId="2" xfId="0" applyFont="1" applyBorder="1"/>
    <xf numFmtId="170" fontId="0" fillId="0" borderId="3" xfId="1" applyNumberFormat="1" applyFont="1" applyBorder="1"/>
    <xf numFmtId="0" fontId="0" fillId="0" borderId="3" xfId="0" applyFont="1" applyBorder="1"/>
    <xf numFmtId="0" fontId="4" fillId="0" borderId="7" xfId="0" applyFont="1" applyBorder="1" applyAlignment="1">
      <alignment horizontal="center"/>
    </xf>
    <xf numFmtId="170" fontId="0" fillId="0" borderId="4" xfId="1" applyNumberFormat="1" applyFont="1" applyBorder="1"/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0" fontId="2" fillId="0" borderId="0" xfId="1" applyNumberFormat="1" applyFont="1"/>
    <xf numFmtId="0" fontId="0" fillId="0" borderId="0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170" fontId="4" fillId="0" borderId="4" xfId="1" applyNumberFormat="1" applyFont="1" applyBorder="1" applyAlignment="1">
      <alignment horizontal="center"/>
    </xf>
    <xf numFmtId="170" fontId="0" fillId="0" borderId="8" xfId="0" applyNumberFormat="1" applyFont="1" applyBorder="1"/>
    <xf numFmtId="170" fontId="5" fillId="0" borderId="6" xfId="0" applyNumberFormat="1" applyFont="1" applyBorder="1"/>
    <xf numFmtId="170" fontId="0" fillId="0" borderId="9" xfId="0" applyNumberFormat="1" applyFont="1" applyBorder="1"/>
    <xf numFmtId="170" fontId="0" fillId="0" borderId="0" xfId="0" applyNumberFormat="1" applyFont="1" applyBorder="1"/>
    <xf numFmtId="170" fontId="0" fillId="0" borderId="5" xfId="0" applyNumberFormat="1" applyFont="1" applyBorder="1"/>
    <xf numFmtId="0" fontId="5" fillId="0" borderId="0" xfId="0" applyFont="1"/>
    <xf numFmtId="170" fontId="5" fillId="0" borderId="8" xfId="0" applyNumberFormat="1" applyFont="1" applyBorder="1"/>
    <xf numFmtId="170" fontId="0" fillId="0" borderId="0" xfId="1" applyNumberFormat="1" applyFont="1" applyAlignment="1">
      <alignment horizontal="centerContinuous"/>
    </xf>
    <xf numFmtId="173" fontId="3" fillId="0" borderId="1" xfId="0" applyNumberFormat="1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946A-4D27-4592-A054-041C127A6AD6}">
  <dimension ref="A1:AC64"/>
  <sheetViews>
    <sheetView tabSelected="1" workbookViewId="0">
      <selection activeCell="B2" sqref="B2"/>
    </sheetView>
  </sheetViews>
  <sheetFormatPr defaultRowHeight="15" x14ac:dyDescent="0.25"/>
  <cols>
    <col min="1" max="1" width="4.85546875" style="2" customWidth="1"/>
    <col min="2" max="2" width="41.85546875" style="2" customWidth="1"/>
    <col min="3" max="3" width="11.140625" style="2" customWidth="1"/>
    <col min="4" max="4" width="9.140625" style="2"/>
    <col min="5" max="5" width="5.140625" style="2" customWidth="1"/>
    <col min="6" max="6" width="8.7109375" style="2" customWidth="1"/>
    <col min="7" max="8" width="9.140625" style="2"/>
    <col min="9" max="9" width="5.85546875" style="2" customWidth="1"/>
    <col min="10" max="10" width="7.28515625" style="1" customWidth="1"/>
    <col min="11" max="11" width="4.140625" style="1" customWidth="1"/>
    <col min="12" max="12" width="7.140625" style="2" customWidth="1"/>
    <col min="13" max="13" width="9.140625" style="2"/>
    <col min="14" max="14" width="22.7109375" style="2" customWidth="1"/>
    <col min="15" max="15" width="5.140625" style="34" customWidth="1"/>
    <col min="16" max="17" width="9" style="1" bestFit="1" customWidth="1"/>
    <col min="18" max="18" width="9.140625" style="2"/>
    <col min="19" max="20" width="12.5703125" style="2" customWidth="1"/>
    <col min="21" max="21" width="9.140625" style="2"/>
    <col min="22" max="22" width="5.85546875" style="2" customWidth="1"/>
    <col min="23" max="23" width="4.140625" style="2" customWidth="1"/>
    <col min="24" max="24" width="9.140625" style="2"/>
    <col min="25" max="25" width="42.85546875" style="2" bestFit="1" customWidth="1"/>
    <col min="26" max="26" width="5.85546875" style="2" customWidth="1"/>
    <col min="27" max="28" width="10.7109375" style="1" customWidth="1"/>
    <col min="29" max="16384" width="9.140625" style="2"/>
  </cols>
  <sheetData>
    <row r="1" spans="1:3" x14ac:dyDescent="0.25">
      <c r="A1" s="5" t="s">
        <v>0</v>
      </c>
    </row>
    <row r="2" spans="1:3" x14ac:dyDescent="0.25">
      <c r="A2" s="6">
        <v>110</v>
      </c>
      <c r="B2" s="6" t="s">
        <v>1</v>
      </c>
      <c r="C2" s="7">
        <v>75500</v>
      </c>
    </row>
    <row r="3" spans="1:3" x14ac:dyDescent="0.25">
      <c r="A3" s="6">
        <v>112</v>
      </c>
      <c r="B3" s="6" t="s">
        <v>2</v>
      </c>
      <c r="C3" s="8">
        <v>185000</v>
      </c>
    </row>
    <row r="4" spans="1:3" x14ac:dyDescent="0.25">
      <c r="A4" s="6">
        <v>115</v>
      </c>
      <c r="B4" s="6" t="s">
        <v>3</v>
      </c>
      <c r="C4" s="8">
        <v>495500</v>
      </c>
    </row>
    <row r="5" spans="1:3" x14ac:dyDescent="0.25">
      <c r="A5" s="6">
        <v>116</v>
      </c>
      <c r="B5" s="6" t="s">
        <v>4</v>
      </c>
      <c r="C5" s="8">
        <v>14000</v>
      </c>
    </row>
    <row r="6" spans="1:3" x14ac:dyDescent="0.25">
      <c r="A6" s="6">
        <v>117</v>
      </c>
      <c r="B6" s="6" t="s">
        <v>5</v>
      </c>
      <c r="C6" s="8">
        <v>9500</v>
      </c>
    </row>
    <row r="7" spans="1:3" x14ac:dyDescent="0.25">
      <c r="A7" s="6">
        <v>123</v>
      </c>
      <c r="B7" s="6" t="s">
        <v>6</v>
      </c>
      <c r="C7" s="8">
        <v>455500</v>
      </c>
    </row>
    <row r="8" spans="1:3" x14ac:dyDescent="0.25">
      <c r="A8" s="6">
        <v>124</v>
      </c>
      <c r="B8" s="6" t="s">
        <v>7</v>
      </c>
      <c r="C8" s="8">
        <v>46000</v>
      </c>
    </row>
    <row r="9" spans="1:3" x14ac:dyDescent="0.25">
      <c r="A9" s="6">
        <v>210</v>
      </c>
      <c r="B9" s="6" t="s">
        <v>8</v>
      </c>
      <c r="C9" s="8">
        <v>78000</v>
      </c>
    </row>
    <row r="10" spans="1:3" x14ac:dyDescent="0.25">
      <c r="A10" s="6">
        <v>211</v>
      </c>
      <c r="B10" s="6" t="s">
        <v>9</v>
      </c>
      <c r="C10" s="8" t="s">
        <v>10</v>
      </c>
    </row>
    <row r="11" spans="1:3" x14ac:dyDescent="0.25">
      <c r="A11" s="6">
        <v>310</v>
      </c>
      <c r="B11" s="6" t="s">
        <v>11</v>
      </c>
      <c r="C11" s="8">
        <v>491500</v>
      </c>
    </row>
    <row r="12" spans="1:3" x14ac:dyDescent="0.25">
      <c r="A12" s="6">
        <v>311</v>
      </c>
      <c r="B12" s="6" t="s">
        <v>12</v>
      </c>
      <c r="C12" s="8">
        <v>110000</v>
      </c>
    </row>
    <row r="13" spans="1:3" x14ac:dyDescent="0.25">
      <c r="A13" s="6">
        <v>410</v>
      </c>
      <c r="B13" s="6" t="s">
        <v>13</v>
      </c>
      <c r="C13" s="8">
        <v>4275000</v>
      </c>
    </row>
    <row r="14" spans="1:3" x14ac:dyDescent="0.25">
      <c r="A14" s="6">
        <v>411</v>
      </c>
      <c r="B14" s="6" t="s">
        <v>14</v>
      </c>
      <c r="C14" s="8">
        <v>72500</v>
      </c>
    </row>
    <row r="15" spans="1:3" x14ac:dyDescent="0.25">
      <c r="A15" s="6">
        <v>412</v>
      </c>
      <c r="B15" s="6" t="s">
        <v>15</v>
      </c>
      <c r="C15" s="8">
        <v>46500</v>
      </c>
    </row>
    <row r="16" spans="1:3" x14ac:dyDescent="0.25">
      <c r="A16" s="6">
        <v>510</v>
      </c>
      <c r="B16" s="6" t="s">
        <v>16</v>
      </c>
      <c r="C16" s="8">
        <v>2245500</v>
      </c>
    </row>
    <row r="17" spans="1:29" x14ac:dyDescent="0.25">
      <c r="A17" s="6">
        <v>520</v>
      </c>
      <c r="B17" s="6" t="s">
        <v>17</v>
      </c>
      <c r="C17" s="8">
        <v>545000</v>
      </c>
    </row>
    <row r="18" spans="1:29" x14ac:dyDescent="0.25">
      <c r="A18" s="6">
        <v>521</v>
      </c>
      <c r="B18" s="6" t="s">
        <v>18</v>
      </c>
      <c r="C18" s="8">
        <v>242500</v>
      </c>
    </row>
    <row r="19" spans="1:29" x14ac:dyDescent="0.25">
      <c r="A19" s="6">
        <v>522</v>
      </c>
      <c r="B19" s="6" t="s">
        <v>19</v>
      </c>
      <c r="C19" s="8" t="s">
        <v>10</v>
      </c>
    </row>
    <row r="20" spans="1:29" x14ac:dyDescent="0.25">
      <c r="A20" s="6">
        <v>523</v>
      </c>
      <c r="B20" s="6" t="s">
        <v>20</v>
      </c>
      <c r="C20" s="8" t="s">
        <v>10</v>
      </c>
    </row>
    <row r="21" spans="1:29" x14ac:dyDescent="0.25">
      <c r="A21" s="6">
        <v>529</v>
      </c>
      <c r="B21" s="6" t="s">
        <v>21</v>
      </c>
      <c r="C21" s="8">
        <v>10500</v>
      </c>
    </row>
    <row r="22" spans="1:29" x14ac:dyDescent="0.25">
      <c r="A22" s="6">
        <v>530</v>
      </c>
      <c r="B22" s="6" t="s">
        <v>22</v>
      </c>
      <c r="C22" s="8">
        <v>307000</v>
      </c>
      <c r="J22" s="11" t="s">
        <v>55</v>
      </c>
      <c r="K22" s="11"/>
      <c r="L22" s="11"/>
      <c r="M22" s="11"/>
      <c r="N22" s="11"/>
      <c r="O22" s="11"/>
      <c r="P22" s="12"/>
      <c r="Q22" s="50"/>
    </row>
    <row r="23" spans="1:29" x14ac:dyDescent="0.25">
      <c r="A23" s="6">
        <v>531</v>
      </c>
      <c r="B23" s="6" t="s">
        <v>23</v>
      </c>
      <c r="C23" s="8">
        <v>69500</v>
      </c>
      <c r="J23" s="11" t="s">
        <v>56</v>
      </c>
      <c r="K23" s="11"/>
      <c r="L23" s="11"/>
      <c r="M23" s="11"/>
      <c r="N23" s="11"/>
      <c r="O23" s="11"/>
      <c r="P23" s="12"/>
      <c r="Q23" s="50"/>
    </row>
    <row r="24" spans="1:29" x14ac:dyDescent="0.25">
      <c r="A24" s="6">
        <v>532</v>
      </c>
      <c r="B24" s="6" t="s">
        <v>24</v>
      </c>
      <c r="C24" s="8" t="s">
        <v>10</v>
      </c>
      <c r="J24" s="13">
        <v>43800</v>
      </c>
      <c r="K24" s="14"/>
      <c r="L24" s="14"/>
      <c r="M24" s="14"/>
      <c r="N24" s="14"/>
      <c r="O24" s="14"/>
      <c r="P24" s="15"/>
      <c r="Q24" s="50"/>
    </row>
    <row r="25" spans="1:29" x14ac:dyDescent="0.25">
      <c r="A25" s="6">
        <v>539</v>
      </c>
      <c r="B25" s="6" t="s">
        <v>25</v>
      </c>
      <c r="C25" s="9">
        <v>6500</v>
      </c>
      <c r="J25" s="16" t="s">
        <v>57</v>
      </c>
      <c r="K25" s="17"/>
      <c r="L25" s="18"/>
      <c r="M25" s="19" t="s">
        <v>58</v>
      </c>
      <c r="N25" s="20"/>
      <c r="O25" s="18" t="s">
        <v>59</v>
      </c>
      <c r="P25" s="21" t="s">
        <v>60</v>
      </c>
      <c r="Q25" s="21" t="s">
        <v>61</v>
      </c>
      <c r="V25" s="11" t="s">
        <v>55</v>
      </c>
      <c r="W25" s="11"/>
      <c r="X25" s="11"/>
      <c r="Y25" s="11"/>
      <c r="Z25" s="11"/>
      <c r="AA25" s="12"/>
      <c r="AB25" s="12"/>
      <c r="AC25" s="50"/>
    </row>
    <row r="26" spans="1:29" x14ac:dyDescent="0.25">
      <c r="A26" s="10"/>
      <c r="J26" s="35">
        <v>2019</v>
      </c>
      <c r="K26" s="36"/>
      <c r="L26" s="24"/>
      <c r="M26" s="24"/>
      <c r="N26" s="24"/>
      <c r="O26" s="41"/>
      <c r="P26" s="33"/>
      <c r="Q26" s="33"/>
      <c r="V26" s="11" t="s">
        <v>67</v>
      </c>
      <c r="W26" s="11"/>
      <c r="X26" s="11"/>
      <c r="Y26" s="11"/>
      <c r="Z26" s="11"/>
      <c r="AA26" s="12"/>
      <c r="AB26" s="12"/>
      <c r="AC26" s="50"/>
    </row>
    <row r="27" spans="1:29" x14ac:dyDescent="0.25">
      <c r="A27" s="5" t="s">
        <v>26</v>
      </c>
      <c r="J27" s="22" t="s">
        <v>27</v>
      </c>
      <c r="K27" s="30">
        <v>2</v>
      </c>
      <c r="L27" s="25" t="s">
        <v>3</v>
      </c>
      <c r="M27" s="26"/>
      <c r="N27" s="32"/>
      <c r="O27" s="42" t="s">
        <v>66</v>
      </c>
      <c r="P27" s="27">
        <v>75500</v>
      </c>
      <c r="Q27" s="33"/>
      <c r="S27" s="38" t="s">
        <v>3</v>
      </c>
      <c r="T27" s="38"/>
      <c r="V27" s="51">
        <v>43830</v>
      </c>
      <c r="W27" s="14"/>
      <c r="X27" s="14"/>
      <c r="Y27" s="14"/>
      <c r="Z27" s="14"/>
      <c r="AA27" s="15"/>
      <c r="AB27" s="15"/>
      <c r="AC27" s="50"/>
    </row>
    <row r="28" spans="1:29" x14ac:dyDescent="0.25">
      <c r="A28" s="6">
        <v>2</v>
      </c>
      <c r="B28" s="6" t="s">
        <v>53</v>
      </c>
      <c r="J28" s="28"/>
      <c r="K28" s="30"/>
      <c r="L28" s="24"/>
      <c r="M28" s="25" t="s">
        <v>62</v>
      </c>
      <c r="N28" s="24"/>
      <c r="O28" s="41"/>
      <c r="P28" s="33"/>
      <c r="Q28" s="33">
        <f>P27</f>
        <v>75500</v>
      </c>
      <c r="S28" s="39" t="s">
        <v>64</v>
      </c>
      <c r="T28" s="40" t="s">
        <v>65</v>
      </c>
      <c r="V28" s="16" t="s">
        <v>57</v>
      </c>
      <c r="W28" s="17"/>
      <c r="X28" s="16" t="s">
        <v>58</v>
      </c>
      <c r="Y28" s="52"/>
      <c r="Z28" s="18" t="s">
        <v>59</v>
      </c>
      <c r="AA28" s="21" t="s">
        <v>60</v>
      </c>
      <c r="AB28" s="21" t="s">
        <v>61</v>
      </c>
    </row>
    <row r="29" spans="1:29" x14ac:dyDescent="0.25">
      <c r="A29" s="6"/>
      <c r="B29" s="6" t="s">
        <v>54</v>
      </c>
      <c r="J29" s="28"/>
      <c r="K29" s="30"/>
      <c r="L29" s="25" t="s">
        <v>3</v>
      </c>
      <c r="M29" s="26"/>
      <c r="N29" s="24"/>
      <c r="O29" s="41" t="s">
        <v>66</v>
      </c>
      <c r="P29" s="33">
        <v>1500</v>
      </c>
      <c r="Q29" s="33"/>
      <c r="S29" s="44">
        <f>C4</f>
        <v>495500</v>
      </c>
      <c r="T29" s="3">
        <f>Q35</f>
        <v>82500</v>
      </c>
      <c r="V29" s="35">
        <v>2019</v>
      </c>
      <c r="W29" s="36"/>
      <c r="X29" s="24"/>
      <c r="Y29" s="24"/>
      <c r="Z29" s="41"/>
      <c r="AA29" s="33"/>
      <c r="AB29" s="33"/>
    </row>
    <row r="30" spans="1:29" x14ac:dyDescent="0.25">
      <c r="A30" s="6">
        <v>4</v>
      </c>
      <c r="B30" s="6" t="s">
        <v>51</v>
      </c>
      <c r="J30" s="29"/>
      <c r="K30" s="31"/>
      <c r="L30" s="24"/>
      <c r="M30" s="25" t="s">
        <v>62</v>
      </c>
      <c r="N30" s="24"/>
      <c r="O30" s="41"/>
      <c r="P30" s="33"/>
      <c r="Q30" s="33">
        <v>1500</v>
      </c>
      <c r="S30" s="43">
        <f>P27</f>
        <v>75500</v>
      </c>
      <c r="T30" s="3">
        <f>Q40</f>
        <v>5500</v>
      </c>
      <c r="V30" s="29" t="s">
        <v>27</v>
      </c>
      <c r="W30" s="24">
        <v>31</v>
      </c>
      <c r="X30" s="53" t="s">
        <v>16</v>
      </c>
      <c r="Y30" s="24"/>
      <c r="Z30" s="29"/>
      <c r="AA30" s="33">
        <f>S34-435000</f>
        <v>3570</v>
      </c>
      <c r="AB30" s="30"/>
    </row>
    <row r="31" spans="1:29" x14ac:dyDescent="0.25">
      <c r="A31" s="6"/>
      <c r="B31" s="6" t="s">
        <v>52</v>
      </c>
      <c r="J31" s="29"/>
      <c r="K31" s="31"/>
      <c r="L31" s="24"/>
      <c r="M31" s="24"/>
      <c r="N31" s="24"/>
      <c r="O31" s="41"/>
      <c r="P31" s="33"/>
      <c r="Q31" s="33"/>
      <c r="S31" s="43">
        <f>P29</f>
        <v>1500</v>
      </c>
      <c r="T31" s="3">
        <f>Q43</f>
        <v>1430</v>
      </c>
      <c r="V31" s="29"/>
      <c r="W31" s="24"/>
      <c r="X31" s="29"/>
      <c r="Y31" s="25" t="s">
        <v>3</v>
      </c>
      <c r="Z31" s="29"/>
      <c r="AA31" s="33"/>
      <c r="AB31" s="30">
        <f>AA30</f>
        <v>3570</v>
      </c>
    </row>
    <row r="32" spans="1:29" x14ac:dyDescent="0.25">
      <c r="A32" s="6">
        <v>5</v>
      </c>
      <c r="B32" s="6" t="s">
        <v>28</v>
      </c>
      <c r="J32" s="29"/>
      <c r="K32" s="30">
        <v>4</v>
      </c>
      <c r="L32" s="25" t="s">
        <v>63</v>
      </c>
      <c r="M32" s="24"/>
      <c r="N32" s="24"/>
      <c r="O32" s="41"/>
      <c r="P32" s="33">
        <v>93000</v>
      </c>
      <c r="Q32" s="33"/>
      <c r="S32" s="45">
        <f>P62</f>
        <v>5500</v>
      </c>
      <c r="T32" s="46">
        <f>Q54</f>
        <v>50000</v>
      </c>
      <c r="V32" s="29"/>
      <c r="W32" s="24"/>
      <c r="X32" s="29"/>
      <c r="Y32" s="24"/>
      <c r="Z32" s="29"/>
      <c r="AA32" s="33"/>
      <c r="AB32" s="30"/>
    </row>
    <row r="33" spans="1:28" x14ac:dyDescent="0.25">
      <c r="A33" s="6">
        <v>10</v>
      </c>
      <c r="B33" s="6" t="s">
        <v>29</v>
      </c>
      <c r="J33" s="29"/>
      <c r="K33" s="31"/>
      <c r="L33" s="24"/>
      <c r="M33" s="25" t="s">
        <v>13</v>
      </c>
      <c r="N33" s="24"/>
      <c r="O33" s="41"/>
      <c r="P33" s="33"/>
      <c r="Q33" s="33">
        <f>P32</f>
        <v>93000</v>
      </c>
      <c r="S33" s="46">
        <f>SUM(S29:S32)</f>
        <v>578000</v>
      </c>
      <c r="T33" s="47">
        <f>SUM(T29:T32)</f>
        <v>139430</v>
      </c>
      <c r="V33" s="29"/>
      <c r="W33" s="24"/>
      <c r="X33" s="53" t="s">
        <v>24</v>
      </c>
      <c r="Y33" s="24"/>
      <c r="Z33" s="29"/>
      <c r="AA33" s="33">
        <v>6000</v>
      </c>
      <c r="AB33" s="30"/>
    </row>
    <row r="34" spans="1:28" x14ac:dyDescent="0.25">
      <c r="A34" s="6">
        <v>11</v>
      </c>
      <c r="B34" s="6" t="s">
        <v>30</v>
      </c>
      <c r="J34" s="29"/>
      <c r="K34" s="31"/>
      <c r="L34" s="25" t="s">
        <v>16</v>
      </c>
      <c r="M34" s="24"/>
      <c r="N34" s="24"/>
      <c r="O34" s="41"/>
      <c r="P34" s="33">
        <v>82500</v>
      </c>
      <c r="Q34" s="33"/>
      <c r="S34" s="49">
        <f>S33-T33</f>
        <v>438570</v>
      </c>
      <c r="T34" s="48"/>
      <c r="V34" s="29"/>
      <c r="W34" s="24"/>
      <c r="X34" s="29"/>
      <c r="Y34" s="25" t="s">
        <v>4</v>
      </c>
      <c r="Z34" s="29"/>
      <c r="AA34" s="33"/>
      <c r="AB34" s="30">
        <f>AA33</f>
        <v>6000</v>
      </c>
    </row>
    <row r="35" spans="1:28" x14ac:dyDescent="0.25">
      <c r="A35" s="6">
        <v>13</v>
      </c>
      <c r="B35" s="6" t="s">
        <v>31</v>
      </c>
      <c r="J35" s="28"/>
      <c r="K35" s="30"/>
      <c r="L35" s="24"/>
      <c r="M35" s="25" t="s">
        <v>3</v>
      </c>
      <c r="N35" s="24"/>
      <c r="O35" s="41" t="s">
        <v>66</v>
      </c>
      <c r="P35" s="33"/>
      <c r="Q35" s="33">
        <f>P34</f>
        <v>82500</v>
      </c>
      <c r="V35" s="29"/>
      <c r="W35" s="24"/>
      <c r="X35" s="29"/>
      <c r="Y35" s="24"/>
      <c r="Z35" s="29"/>
      <c r="AA35" s="33"/>
      <c r="AB35" s="30"/>
    </row>
    <row r="36" spans="1:28" x14ac:dyDescent="0.25">
      <c r="A36" s="6">
        <v>14</v>
      </c>
      <c r="B36" s="6" t="s">
        <v>32</v>
      </c>
      <c r="J36" s="28"/>
      <c r="K36" s="30"/>
      <c r="L36" s="25" t="s">
        <v>63</v>
      </c>
      <c r="M36" s="24"/>
      <c r="N36" s="24"/>
      <c r="O36" s="41"/>
      <c r="P36" s="33">
        <v>1500</v>
      </c>
      <c r="Q36" s="33"/>
      <c r="V36" s="29"/>
      <c r="W36" s="24"/>
      <c r="X36" s="53" t="s">
        <v>20</v>
      </c>
      <c r="Y36" s="24"/>
      <c r="Z36" s="29"/>
      <c r="AA36" s="33">
        <f>9500-5500</f>
        <v>4000</v>
      </c>
      <c r="AB36" s="30"/>
    </row>
    <row r="37" spans="1:28" x14ac:dyDescent="0.25">
      <c r="A37" s="6">
        <v>17</v>
      </c>
      <c r="B37" s="6" t="s">
        <v>33</v>
      </c>
      <c r="J37" s="28"/>
      <c r="K37" s="30"/>
      <c r="L37" s="24"/>
      <c r="M37" s="25" t="s">
        <v>1</v>
      </c>
      <c r="N37" s="24"/>
      <c r="O37" s="41"/>
      <c r="P37" s="33"/>
      <c r="Q37" s="33">
        <f>P36</f>
        <v>1500</v>
      </c>
      <c r="V37" s="29"/>
      <c r="W37" s="24"/>
      <c r="X37" s="29"/>
      <c r="Y37" s="25" t="s">
        <v>5</v>
      </c>
      <c r="Z37" s="29"/>
      <c r="AA37" s="33"/>
      <c r="AB37" s="30">
        <f>AA36</f>
        <v>4000</v>
      </c>
    </row>
    <row r="38" spans="1:28" x14ac:dyDescent="0.25">
      <c r="A38" s="10"/>
      <c r="J38" s="28"/>
      <c r="K38" s="30"/>
      <c r="L38" s="24"/>
      <c r="M38" s="24"/>
      <c r="N38" s="24"/>
      <c r="O38" s="41"/>
      <c r="P38" s="33"/>
      <c r="Q38" s="33"/>
      <c r="V38" s="29"/>
      <c r="W38" s="24"/>
      <c r="X38" s="29"/>
      <c r="Y38" s="24"/>
      <c r="Z38" s="29"/>
      <c r="AA38" s="33"/>
      <c r="AB38" s="30"/>
    </row>
    <row r="39" spans="1:28" x14ac:dyDescent="0.25">
      <c r="A39" s="5" t="s">
        <v>34</v>
      </c>
      <c r="J39" s="28"/>
      <c r="K39" s="30">
        <v>5</v>
      </c>
      <c r="L39" s="25" t="s">
        <v>62</v>
      </c>
      <c r="M39" s="24"/>
      <c r="N39" s="24"/>
      <c r="O39" s="41"/>
      <c r="P39" s="33">
        <v>5500</v>
      </c>
      <c r="Q39" s="33"/>
      <c r="V39" s="29"/>
      <c r="W39" s="24"/>
      <c r="X39" s="53" t="s">
        <v>19</v>
      </c>
      <c r="Y39" s="24"/>
      <c r="Z39" s="29"/>
      <c r="AA39" s="33">
        <v>25500</v>
      </c>
      <c r="AB39" s="30"/>
    </row>
    <row r="40" spans="1:28" x14ac:dyDescent="0.25">
      <c r="A40" s="4" t="s">
        <v>35</v>
      </c>
      <c r="J40" s="28"/>
      <c r="K40" s="30"/>
      <c r="L40" s="24"/>
      <c r="M40" s="25" t="s">
        <v>3</v>
      </c>
      <c r="N40" s="24"/>
      <c r="O40" s="41" t="s">
        <v>66</v>
      </c>
      <c r="P40" s="33"/>
      <c r="Q40" s="33">
        <v>5500</v>
      </c>
      <c r="V40" s="29"/>
      <c r="W40" s="24"/>
      <c r="X40" s="29"/>
      <c r="Y40" s="25" t="s">
        <v>7</v>
      </c>
      <c r="Z40" s="29"/>
      <c r="AA40" s="33"/>
      <c r="AB40" s="30">
        <f>AA39</f>
        <v>25500</v>
      </c>
    </row>
    <row r="41" spans="1:28" x14ac:dyDescent="0.25">
      <c r="A41" s="4" t="s">
        <v>36</v>
      </c>
      <c r="J41" s="28"/>
      <c r="K41" s="30"/>
      <c r="L41" s="24"/>
      <c r="M41" s="24"/>
      <c r="N41" s="24"/>
      <c r="O41" s="41"/>
      <c r="P41" s="33"/>
      <c r="Q41" s="33"/>
      <c r="V41" s="29"/>
      <c r="W41" s="24"/>
      <c r="X41" s="29"/>
      <c r="Y41" s="24"/>
      <c r="Z41" s="29"/>
      <c r="AA41" s="33"/>
      <c r="AB41" s="30"/>
    </row>
    <row r="42" spans="1:28" x14ac:dyDescent="0.25">
      <c r="A42" s="4" t="s">
        <v>37</v>
      </c>
      <c r="J42" s="28"/>
      <c r="K42" s="30">
        <v>10</v>
      </c>
      <c r="L42" s="25" t="s">
        <v>62</v>
      </c>
      <c r="M42" s="24"/>
      <c r="N42" s="24"/>
      <c r="O42" s="41"/>
      <c r="P42" s="33">
        <f>Q28+Q30-P39</f>
        <v>71500</v>
      </c>
      <c r="Q42" s="33"/>
      <c r="V42" s="29"/>
      <c r="W42" s="24"/>
      <c r="X42" s="53" t="s">
        <v>17</v>
      </c>
      <c r="Y42" s="24"/>
      <c r="Z42" s="29"/>
      <c r="AA42" s="33">
        <v>6500</v>
      </c>
      <c r="AB42" s="30"/>
    </row>
    <row r="43" spans="1:28" x14ac:dyDescent="0.25">
      <c r="A43" s="4" t="s">
        <v>38</v>
      </c>
      <c r="J43" s="28"/>
      <c r="K43" s="30"/>
      <c r="L43" s="24"/>
      <c r="M43" s="25" t="s">
        <v>3</v>
      </c>
      <c r="N43" s="24"/>
      <c r="O43" s="41" t="s">
        <v>66</v>
      </c>
      <c r="P43" s="33"/>
      <c r="Q43" s="33">
        <f>2%*P42</f>
        <v>1430</v>
      </c>
      <c r="V43" s="29"/>
      <c r="W43" s="24"/>
      <c r="X43" s="53" t="s">
        <v>22</v>
      </c>
      <c r="Y43" s="24"/>
      <c r="Z43" s="29"/>
      <c r="AA43" s="33">
        <v>8000</v>
      </c>
      <c r="AB43" s="30"/>
    </row>
    <row r="44" spans="1:28" x14ac:dyDescent="0.25">
      <c r="A44" s="4" t="s">
        <v>39</v>
      </c>
      <c r="J44" s="28"/>
      <c r="K44" s="30"/>
      <c r="L44" s="24"/>
      <c r="M44" s="25" t="s">
        <v>1</v>
      </c>
      <c r="N44" s="24"/>
      <c r="O44" s="41"/>
      <c r="P44" s="33"/>
      <c r="Q44" s="33">
        <f>P42-Q43</f>
        <v>70070</v>
      </c>
      <c r="V44" s="29"/>
      <c r="W44" s="24"/>
      <c r="X44" s="53" t="s">
        <v>23</v>
      </c>
      <c r="Y44" s="24"/>
      <c r="Z44" s="29"/>
      <c r="AA44" s="33">
        <v>4500</v>
      </c>
      <c r="AB44" s="30"/>
    </row>
    <row r="45" spans="1:28" x14ac:dyDescent="0.25">
      <c r="B45" s="4" t="s">
        <v>40</v>
      </c>
      <c r="C45" s="23">
        <v>6500</v>
      </c>
      <c r="J45" s="28"/>
      <c r="K45" s="30"/>
      <c r="L45" s="24"/>
      <c r="M45" s="24"/>
      <c r="N45" s="24"/>
      <c r="O45" s="41"/>
      <c r="P45" s="33"/>
      <c r="Q45" s="33"/>
      <c r="V45" s="29"/>
      <c r="W45" s="24"/>
      <c r="X45" s="29"/>
      <c r="Y45" s="25" t="s">
        <v>9</v>
      </c>
      <c r="Z45" s="29"/>
      <c r="AA45" s="33"/>
      <c r="AB45" s="30">
        <f>SUM(AA42:AA44)</f>
        <v>19000</v>
      </c>
    </row>
    <row r="46" spans="1:28" x14ac:dyDescent="0.25">
      <c r="B46" s="6" t="s">
        <v>41</v>
      </c>
      <c r="C46" s="23">
        <v>8000</v>
      </c>
      <c r="J46" s="28"/>
      <c r="K46" s="30">
        <v>11</v>
      </c>
      <c r="L46" s="6" t="s">
        <v>14</v>
      </c>
      <c r="M46" s="24"/>
      <c r="N46" s="24"/>
      <c r="O46" s="41"/>
      <c r="P46" s="33">
        <v>9000</v>
      </c>
      <c r="Q46" s="33"/>
      <c r="V46" s="29"/>
      <c r="W46" s="24"/>
      <c r="X46" s="29"/>
      <c r="Y46" s="24"/>
      <c r="Z46" s="29"/>
      <c r="AA46" s="33"/>
      <c r="AB46" s="30"/>
    </row>
    <row r="47" spans="1:28" x14ac:dyDescent="0.25">
      <c r="B47" s="6" t="s">
        <v>42</v>
      </c>
      <c r="C47" s="23">
        <v>4500</v>
      </c>
      <c r="J47" s="28"/>
      <c r="K47" s="30"/>
      <c r="L47" s="24"/>
      <c r="M47" s="25" t="s">
        <v>63</v>
      </c>
      <c r="N47" s="24"/>
      <c r="O47" s="41"/>
      <c r="P47" s="33"/>
      <c r="Q47" s="33">
        <f>P46</f>
        <v>9000</v>
      </c>
      <c r="AA47" s="37">
        <f>SUM(AA30:AA46)</f>
        <v>58070</v>
      </c>
      <c r="AB47" s="37">
        <f>SUM(AB30:AB46)</f>
        <v>58070</v>
      </c>
    </row>
    <row r="48" spans="1:28" x14ac:dyDescent="0.25">
      <c r="A48" s="10"/>
      <c r="J48" s="28"/>
      <c r="K48" s="30"/>
      <c r="L48" s="25" t="s">
        <v>3</v>
      </c>
      <c r="M48" s="24"/>
      <c r="N48" s="24"/>
      <c r="O48" s="41"/>
      <c r="P48" s="33">
        <v>6500</v>
      </c>
      <c r="Q48" s="33"/>
    </row>
    <row r="49" spans="1:17" x14ac:dyDescent="0.25">
      <c r="A49" s="5" t="s">
        <v>43</v>
      </c>
      <c r="B49" s="4"/>
      <c r="J49" s="28"/>
      <c r="K49" s="30"/>
      <c r="L49" s="24"/>
      <c r="M49" s="25" t="s">
        <v>16</v>
      </c>
      <c r="N49" s="24"/>
      <c r="O49" s="41"/>
      <c r="P49" s="33"/>
      <c r="Q49" s="33">
        <f>P48</f>
        <v>6500</v>
      </c>
    </row>
    <row r="50" spans="1:17" x14ac:dyDescent="0.25">
      <c r="A50" s="4" t="s">
        <v>44</v>
      </c>
      <c r="B50" s="4"/>
      <c r="J50" s="28"/>
      <c r="K50" s="30"/>
      <c r="L50" s="24"/>
      <c r="M50" s="24"/>
      <c r="N50" s="24"/>
      <c r="O50" s="41"/>
      <c r="P50" s="33"/>
      <c r="Q50" s="33"/>
    </row>
    <row r="51" spans="1:17" x14ac:dyDescent="0.25">
      <c r="A51" s="4" t="s">
        <v>45</v>
      </c>
      <c r="B51" s="4"/>
      <c r="J51" s="28"/>
      <c r="K51" s="30">
        <v>13</v>
      </c>
      <c r="L51" s="25" t="s">
        <v>1</v>
      </c>
      <c r="M51" s="24"/>
      <c r="N51" s="24"/>
      <c r="O51" s="41"/>
      <c r="P51" s="33">
        <v>75000</v>
      </c>
      <c r="Q51" s="33"/>
    </row>
    <row r="52" spans="1:17" x14ac:dyDescent="0.25">
      <c r="A52" s="4" t="s">
        <v>46</v>
      </c>
      <c r="B52" s="4"/>
      <c r="J52" s="28"/>
      <c r="K52" s="30"/>
      <c r="L52" s="24"/>
      <c r="M52" s="25" t="s">
        <v>13</v>
      </c>
      <c r="N52" s="24"/>
      <c r="O52" s="41"/>
      <c r="P52" s="33"/>
      <c r="Q52" s="33">
        <f>P51</f>
        <v>75000</v>
      </c>
    </row>
    <row r="53" spans="1:17" x14ac:dyDescent="0.25">
      <c r="A53" s="4" t="s">
        <v>47</v>
      </c>
      <c r="B53" s="4"/>
      <c r="J53" s="28"/>
      <c r="K53" s="30"/>
      <c r="L53" s="25" t="s">
        <v>16</v>
      </c>
      <c r="M53" s="24"/>
      <c r="N53" s="24"/>
      <c r="O53" s="41"/>
      <c r="P53" s="33">
        <v>50000</v>
      </c>
      <c r="Q53" s="33"/>
    </row>
    <row r="54" spans="1:17" x14ac:dyDescent="0.25">
      <c r="A54" s="4" t="s">
        <v>48</v>
      </c>
      <c r="B54" s="4"/>
      <c r="J54" s="28"/>
      <c r="K54" s="30"/>
      <c r="L54" s="24"/>
      <c r="M54" s="25" t="s">
        <v>3</v>
      </c>
      <c r="N54" s="24"/>
      <c r="O54" s="41" t="s">
        <v>66</v>
      </c>
      <c r="P54" s="33"/>
      <c r="Q54" s="33">
        <f>P53</f>
        <v>50000</v>
      </c>
    </row>
    <row r="55" spans="1:17" x14ac:dyDescent="0.25">
      <c r="A55" s="4" t="s">
        <v>49</v>
      </c>
      <c r="B55" s="4"/>
      <c r="J55" s="28"/>
      <c r="K55" s="30"/>
      <c r="L55" s="24"/>
      <c r="M55" s="24"/>
      <c r="N55" s="24"/>
      <c r="O55" s="41"/>
      <c r="P55" s="33"/>
      <c r="Q55" s="33"/>
    </row>
    <row r="56" spans="1:17" x14ac:dyDescent="0.25">
      <c r="A56" s="4" t="s">
        <v>50</v>
      </c>
      <c r="B56" s="4"/>
      <c r="J56" s="28"/>
      <c r="K56" s="30">
        <v>14</v>
      </c>
      <c r="L56" s="25" t="s">
        <v>1</v>
      </c>
      <c r="M56" s="24"/>
      <c r="N56" s="24"/>
      <c r="O56" s="41"/>
      <c r="P56" s="33">
        <f>Q58-P57</f>
        <v>83790</v>
      </c>
      <c r="Q56" s="33"/>
    </row>
    <row r="57" spans="1:17" x14ac:dyDescent="0.25">
      <c r="J57" s="28"/>
      <c r="K57" s="30"/>
      <c r="L57" s="6" t="s">
        <v>15</v>
      </c>
      <c r="N57" s="24"/>
      <c r="O57" s="41"/>
      <c r="P57" s="33">
        <f>2%*Q58</f>
        <v>1710</v>
      </c>
      <c r="Q57" s="33"/>
    </row>
    <row r="58" spans="1:17" x14ac:dyDescent="0.25">
      <c r="J58" s="28"/>
      <c r="K58" s="30"/>
      <c r="L58" s="24"/>
      <c r="M58" s="25" t="s">
        <v>63</v>
      </c>
      <c r="N58" s="24"/>
      <c r="O58" s="41"/>
      <c r="P58" s="33"/>
      <c r="Q58" s="33">
        <f>P32+P36-Q47</f>
        <v>85500</v>
      </c>
    </row>
    <row r="59" spans="1:17" x14ac:dyDescent="0.25">
      <c r="J59" s="28"/>
      <c r="K59" s="30"/>
      <c r="L59" s="24"/>
      <c r="M59" s="24"/>
      <c r="N59" s="24"/>
      <c r="O59" s="41"/>
      <c r="P59" s="33"/>
      <c r="Q59" s="33"/>
    </row>
    <row r="60" spans="1:17" x14ac:dyDescent="0.25">
      <c r="J60" s="28"/>
      <c r="K60" s="30">
        <v>17</v>
      </c>
      <c r="L60" s="6" t="s">
        <v>14</v>
      </c>
      <c r="M60" s="24"/>
      <c r="N60" s="24"/>
      <c r="O60" s="41"/>
      <c r="P60" s="33">
        <v>7000</v>
      </c>
      <c r="Q60" s="33"/>
    </row>
    <row r="61" spans="1:17" x14ac:dyDescent="0.25">
      <c r="J61" s="28"/>
      <c r="K61" s="30"/>
      <c r="L61" s="24"/>
      <c r="M61" s="25" t="s">
        <v>1</v>
      </c>
      <c r="N61" s="24"/>
      <c r="O61" s="41"/>
      <c r="P61" s="33"/>
      <c r="Q61" s="33">
        <f>P60</f>
        <v>7000</v>
      </c>
    </row>
    <row r="62" spans="1:17" x14ac:dyDescent="0.25">
      <c r="J62" s="28"/>
      <c r="K62" s="30"/>
      <c r="L62" s="25" t="s">
        <v>3</v>
      </c>
      <c r="M62" s="24"/>
      <c r="N62" s="24"/>
      <c r="O62" s="41" t="s">
        <v>66</v>
      </c>
      <c r="P62" s="33">
        <v>5500</v>
      </c>
      <c r="Q62" s="33"/>
    </row>
    <row r="63" spans="1:17" x14ac:dyDescent="0.25">
      <c r="J63" s="28"/>
      <c r="K63" s="30"/>
      <c r="L63" s="24"/>
      <c r="M63" s="25" t="s">
        <v>16</v>
      </c>
      <c r="N63" s="24"/>
      <c r="O63" s="41"/>
      <c r="P63" s="33"/>
      <c r="Q63" s="33">
        <f>P62</f>
        <v>5500</v>
      </c>
    </row>
    <row r="64" spans="1:17" x14ac:dyDescent="0.25">
      <c r="P64" s="37">
        <f>SUM(P27:P63)</f>
        <v>569500</v>
      </c>
      <c r="Q64" s="37">
        <f>SUM(Q27:Q63)</f>
        <v>569500</v>
      </c>
    </row>
  </sheetData>
  <mergeCells count="6">
    <mergeCell ref="S27:T27"/>
    <mergeCell ref="V28:W28"/>
    <mergeCell ref="V29:W29"/>
    <mergeCell ref="X28:Y28"/>
    <mergeCell ref="J25:K25"/>
    <mergeCell ref="J26:K2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2020-10-26T23:06:26Z</dcterms:created>
  <dcterms:modified xsi:type="dcterms:W3CDTF">2020-10-27T00:08:53Z</dcterms:modified>
</cp:coreProperties>
</file>